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0515" windowHeight="6180" tabRatio="738" activeTab="1"/>
  </bookViews>
  <sheets>
    <sheet name="Servicing" sheetId="1" r:id="rId1"/>
    <sheet name="Spares - Vehicle" sheetId="2" r:id="rId2"/>
    <sheet name="Overview" sheetId="3" r:id="rId3"/>
    <sheet name="Labour" sheetId="4" r:id="rId4"/>
    <sheet name="Body" sheetId="5" r:id="rId5"/>
    <sheet name="Mechanical" sheetId="6" r:id="rId6"/>
    <sheet name="Interior" sheetId="7" r:id="rId7"/>
    <sheet name="Equipment" sheetId="8" r:id="rId8"/>
    <sheet name="Jobs Completed" sheetId="9" r:id="rId9"/>
  </sheets>
  <definedNames>
    <definedName name="_xlnm._FilterDatabase" localSheetId="0" hidden="1">'Servicing'!$B$1:$E$1</definedName>
  </definedNames>
  <calcPr fullCalcOnLoad="1"/>
</workbook>
</file>

<file path=xl/sharedStrings.xml><?xml version="1.0" encoding="utf-8"?>
<sst xmlns="http://schemas.openxmlformats.org/spreadsheetml/2006/main" count="1282" uniqueCount="699">
  <si>
    <t>Exact Model</t>
  </si>
  <si>
    <t>Cost</t>
  </si>
  <si>
    <t>Supplier</t>
  </si>
  <si>
    <t>Item</t>
  </si>
  <si>
    <t>Detail</t>
  </si>
  <si>
    <t>Steering Guard</t>
  </si>
  <si>
    <t>Front Diff Guard</t>
  </si>
  <si>
    <t>Rear Diff Guard</t>
  </si>
  <si>
    <t>Suspension - Shocks</t>
  </si>
  <si>
    <t>Suspension - Dampers</t>
  </si>
  <si>
    <t>Steering Damper</t>
  </si>
  <si>
    <t>Front Seats</t>
  </si>
  <si>
    <t>Wheels</t>
  </si>
  <si>
    <t>Tyres</t>
  </si>
  <si>
    <t>GPS</t>
  </si>
  <si>
    <t>CB Radio</t>
  </si>
  <si>
    <t>Sat Phone</t>
  </si>
  <si>
    <t>Storage Draw</t>
  </si>
  <si>
    <t>Storage Chest</t>
  </si>
  <si>
    <t>Dog Guard</t>
  </si>
  <si>
    <t>Fridge</t>
  </si>
  <si>
    <t>Hi-lift Jack</t>
  </si>
  <si>
    <t>Sand Waffles</t>
  </si>
  <si>
    <t>Fuel Tank</t>
  </si>
  <si>
    <t>Water Tank</t>
  </si>
  <si>
    <t>Jerry Cans</t>
  </si>
  <si>
    <t>Jerry Can Holder</t>
  </si>
  <si>
    <t>Front Light Guards</t>
  </si>
  <si>
    <t>Rear Light Guards</t>
  </si>
  <si>
    <t>Rear access ladder</t>
  </si>
  <si>
    <t xml:space="preserve">Roof Rack </t>
  </si>
  <si>
    <t>Tent</t>
  </si>
  <si>
    <t>Security Grills</t>
  </si>
  <si>
    <t>Polybush</t>
  </si>
  <si>
    <t>Front Grill</t>
  </si>
  <si>
    <t>Front Grill Surround</t>
  </si>
  <si>
    <t>Front Window Rubber</t>
  </si>
  <si>
    <t>Alpine light rubber</t>
  </si>
  <si>
    <t>Rear Door</t>
  </si>
  <si>
    <t>Swing Arm</t>
  </si>
  <si>
    <t>Cubby Box</t>
  </si>
  <si>
    <t>Rear Door ChequerPlate</t>
  </si>
  <si>
    <t>Rear Door Work Tops</t>
  </si>
  <si>
    <t>Compressor</t>
  </si>
  <si>
    <t>Spade</t>
  </si>
  <si>
    <t>Spade Mount</t>
  </si>
  <si>
    <t>HiLift jack Mount</t>
  </si>
  <si>
    <t>Spare Wheel Mount</t>
  </si>
  <si>
    <t>Bonnet Release</t>
  </si>
  <si>
    <t>Fusebox for Auxillary</t>
  </si>
  <si>
    <t>Rear power mount (plug and lighter)</t>
  </si>
  <si>
    <t>Rear Work Light</t>
  </si>
  <si>
    <t>Stainless Steel Bolt Set</t>
  </si>
  <si>
    <t>Axle / Diff Breather</t>
  </si>
  <si>
    <t>Dual Battery Management</t>
  </si>
  <si>
    <t>Twin Batteries</t>
  </si>
  <si>
    <t xml:space="preserve">Stereo </t>
  </si>
  <si>
    <t>Speakers</t>
  </si>
  <si>
    <t>Chequer Plate - Wing Tops</t>
  </si>
  <si>
    <t>Chequer Plate - Bonnet</t>
  </si>
  <si>
    <t>Tow Rope</t>
  </si>
  <si>
    <t>Hand Winch</t>
  </si>
  <si>
    <t>Chequer Plate - Rear wings</t>
  </si>
  <si>
    <t>Rear Step</t>
  </si>
  <si>
    <t>Awning</t>
  </si>
  <si>
    <t>Roof Panel</t>
  </si>
  <si>
    <t>Compass</t>
  </si>
  <si>
    <t>Air Filter</t>
  </si>
  <si>
    <t>Mechanical</t>
  </si>
  <si>
    <t>Interior</t>
  </si>
  <si>
    <t>Equipment</t>
  </si>
  <si>
    <t>Area</t>
  </si>
  <si>
    <t>Overall Vehicle Costs</t>
  </si>
  <si>
    <t>Labour</t>
  </si>
  <si>
    <t>Battery Isolator</t>
  </si>
  <si>
    <t>Body</t>
  </si>
  <si>
    <t>BFG A/T 235/70 16</t>
  </si>
  <si>
    <t>16' Black Modular</t>
  </si>
  <si>
    <t>Front Runner 45l</t>
  </si>
  <si>
    <t>Front Runner 40l</t>
  </si>
  <si>
    <t>John Craddock</t>
  </si>
  <si>
    <t>Mantec</t>
  </si>
  <si>
    <t>MM 4x4</t>
  </si>
  <si>
    <t>2mm Black</t>
  </si>
  <si>
    <t>APB Trading</t>
  </si>
  <si>
    <t>Britpart</t>
  </si>
  <si>
    <t>Terrafirma</t>
  </si>
  <si>
    <t>2 x Yellow Top Optima</t>
  </si>
  <si>
    <t>K&amp;N</t>
  </si>
  <si>
    <t>National Luna</t>
  </si>
  <si>
    <t>Estimate</t>
  </si>
  <si>
    <t>FrogsIsland4x4</t>
  </si>
  <si>
    <t>Garmin GPSMAP 60CSx</t>
  </si>
  <si>
    <t>Engel</t>
  </si>
  <si>
    <t>Eezi-Awn T Top 1.4</t>
  </si>
  <si>
    <t>4ft HiLift</t>
  </si>
  <si>
    <t>FrontRunner</t>
  </si>
  <si>
    <t>FrontRunner Expedition</t>
  </si>
  <si>
    <t>Invertor</t>
  </si>
  <si>
    <t>300w 12v Invertor</t>
  </si>
  <si>
    <t>Maplin</t>
  </si>
  <si>
    <t>External Work Light</t>
  </si>
  <si>
    <t>A B Butt ltd</t>
  </si>
  <si>
    <t>Indicator lights</t>
  </si>
  <si>
    <t>Stop Light</t>
  </si>
  <si>
    <t>Twin Battery Plate</t>
  </si>
  <si>
    <t>Hours</t>
  </si>
  <si>
    <t>Radiator &amp; Fan</t>
  </si>
  <si>
    <t>Screwfix</t>
  </si>
  <si>
    <t>Frogs Island 4x4</t>
  </si>
  <si>
    <t>Aluminium Box (tent)</t>
  </si>
  <si>
    <t>Fire Extinguisher</t>
  </si>
  <si>
    <t>Mobile Storage Systems</t>
  </si>
  <si>
    <t>-</t>
  </si>
  <si>
    <t>Scorpion Racing</t>
  </si>
  <si>
    <t>2 x Green Metal 20litre</t>
  </si>
  <si>
    <t>X member</t>
  </si>
  <si>
    <t>Laptop</t>
  </si>
  <si>
    <t>PC World</t>
  </si>
  <si>
    <t>Compaq Presario v6000</t>
  </si>
  <si>
    <t>Vehicle Purchase</t>
  </si>
  <si>
    <t>Twin Tow Step</t>
  </si>
  <si>
    <t>Spot Lights</t>
  </si>
  <si>
    <t>Britpart 8"</t>
  </si>
  <si>
    <t>Salisbury</t>
  </si>
  <si>
    <t>Rover Axle 2 Bolt</t>
  </si>
  <si>
    <t>Floor Panel (over rear seat base)</t>
  </si>
  <si>
    <t>Side Lockers (within side curves)</t>
  </si>
  <si>
    <t>Mud</t>
  </si>
  <si>
    <t>Ebay</t>
  </si>
  <si>
    <t>Devon 4x4</t>
  </si>
  <si>
    <t>Lifting and Crane</t>
  </si>
  <si>
    <t>Silva</t>
  </si>
  <si>
    <t>Paddock Spares</t>
  </si>
  <si>
    <t>HiLift 4xRAC</t>
  </si>
  <si>
    <t>HiLift anti rattle</t>
  </si>
  <si>
    <t>Oil Filter</t>
  </si>
  <si>
    <t>Fuel Filter</t>
  </si>
  <si>
    <t>Bosch</t>
  </si>
  <si>
    <t>Cooper</t>
  </si>
  <si>
    <t>MM4x4</t>
  </si>
  <si>
    <t>Polybush Blue</t>
  </si>
  <si>
    <t>Cost within Labour</t>
  </si>
  <si>
    <t>Ctex Battery Charger</t>
  </si>
  <si>
    <t>Instrument Panel</t>
  </si>
  <si>
    <t>MudStuff</t>
  </si>
  <si>
    <t>Oil Temperature Gauge</t>
  </si>
  <si>
    <t>Rev Counter</t>
  </si>
  <si>
    <t>Disco 300Tdi</t>
  </si>
  <si>
    <t>Fuel sedimentor filter</t>
  </si>
  <si>
    <t>Home made</t>
  </si>
  <si>
    <t>Fit Fridge (direct to tub)</t>
  </si>
  <si>
    <t>Clean Interior</t>
  </si>
  <si>
    <t>Put nonslip matting in overhead cubby</t>
  </si>
  <si>
    <t>Carpet Cubby box base</t>
  </si>
  <si>
    <t>Wire up invertor</t>
  </si>
  <si>
    <t>Wire up lighter sockets for power</t>
  </si>
  <si>
    <t xml:space="preserve">Carpet overhead cubby </t>
  </si>
  <si>
    <t>Wire up Spot lights</t>
  </si>
  <si>
    <t>Install aux fuse box in mud pod</t>
  </si>
  <si>
    <t>Drill holes in Ammo box</t>
  </si>
  <si>
    <t>Fit Table Runners</t>
  </si>
  <si>
    <t>Attach catch on table</t>
  </si>
  <si>
    <t>Look at tap</t>
  </si>
  <si>
    <t>Filler on wheel arch</t>
  </si>
  <si>
    <t>Touch up khaki paint</t>
  </si>
  <si>
    <t>USB fitting for Ipod</t>
  </si>
  <si>
    <t>Fit seats</t>
  </si>
  <si>
    <t>Buy seat covers</t>
  </si>
  <si>
    <t>Buy front foot mats</t>
  </si>
  <si>
    <t>Lighter socket on Florescent light</t>
  </si>
  <si>
    <t>Owner</t>
  </si>
  <si>
    <t>Katie</t>
  </si>
  <si>
    <t>Steve</t>
  </si>
  <si>
    <t>Katie &amp; Steve</t>
  </si>
  <si>
    <t>Complete</t>
  </si>
  <si>
    <t>y</t>
  </si>
  <si>
    <t>ARB EZ Tyre Deflator</t>
  </si>
  <si>
    <t>MPS 4x4</t>
  </si>
  <si>
    <t>VIAIR 400P-Automatic</t>
  </si>
  <si>
    <t>Matt Savage</t>
  </si>
  <si>
    <t>TMR</t>
  </si>
  <si>
    <t>Back Door Mount</t>
  </si>
  <si>
    <t>Trackrod and Ball Joints</t>
  </si>
  <si>
    <t>Sodbury Sortout</t>
  </si>
  <si>
    <t>Spot Lights - Roof Rack</t>
  </si>
  <si>
    <t>Exhaust</t>
  </si>
  <si>
    <t>Rebel 4x4</t>
  </si>
  <si>
    <t>Chequer Plate - Bumper Tops</t>
  </si>
  <si>
    <t>Chequer Plate - Fuel Cap</t>
  </si>
  <si>
    <t>Air Temperature Gauge</t>
  </si>
  <si>
    <t>Reversing Light - for awning</t>
  </si>
  <si>
    <t>Roof Tent Ladder &amp; Hinges</t>
  </si>
  <si>
    <t>Rubber floor mats</t>
  </si>
  <si>
    <t>Fuel Filter Change</t>
  </si>
  <si>
    <t>Recovery Bridle</t>
  </si>
  <si>
    <t>Front Seat Covers</t>
  </si>
  <si>
    <t>Water Purifier</t>
  </si>
  <si>
    <t>Combination Bolt for Back Door</t>
  </si>
  <si>
    <t>Wickes</t>
  </si>
  <si>
    <t>Roof Storage</t>
  </si>
  <si>
    <t>Storage Frame</t>
  </si>
  <si>
    <t>Combination Key Press</t>
  </si>
  <si>
    <t>Lockable Money Press</t>
  </si>
  <si>
    <t>?</t>
  </si>
  <si>
    <t>Bits and Pieces</t>
  </si>
  <si>
    <t>Spot Light Brackets</t>
  </si>
  <si>
    <t>Front Runner</t>
  </si>
  <si>
    <t>Croytec</t>
  </si>
  <si>
    <t>MotorWorld</t>
  </si>
  <si>
    <t>MetalsDirect</t>
  </si>
  <si>
    <t>Kennetic Rope</t>
  </si>
  <si>
    <t>Suspension, Fuel Tank, Polybush's</t>
  </si>
  <si>
    <t>Job</t>
  </si>
  <si>
    <t>Return Halfords Seat Cover</t>
  </si>
  <si>
    <t>Priority</t>
  </si>
  <si>
    <t>Fit Cargo Light</t>
  </si>
  <si>
    <t>Fit Small Ammo Box</t>
  </si>
  <si>
    <t>Fit Jerry Can holder</t>
  </si>
  <si>
    <t>Fit Roof Rack Spare Wheel</t>
  </si>
  <si>
    <t>Fit Roof Rack Spot Light Bracket</t>
  </si>
  <si>
    <t>Fit Roof Rack Spot Lights</t>
  </si>
  <si>
    <t>Wire up roof Spot Lights</t>
  </si>
  <si>
    <t>Wire up Heated Seats</t>
  </si>
  <si>
    <t>Cut hole in driver seat box</t>
  </si>
  <si>
    <t>Fit hinged door to seat box</t>
  </si>
  <si>
    <t>Fit Money Box</t>
  </si>
  <si>
    <t>Fit Key Press</t>
  </si>
  <si>
    <t>Fit Compressor</t>
  </si>
  <si>
    <t>Move Clock to Centre Dash</t>
  </si>
  <si>
    <t>Fit T-Piece and Senders.</t>
  </si>
  <si>
    <t>Install Oil Temp Gauge</t>
  </si>
  <si>
    <t>Bolt in tool clips for Maglight</t>
  </si>
  <si>
    <t>Install Rear Speakers</t>
  </si>
  <si>
    <t>Fit Roll Matts to roof lining</t>
  </si>
  <si>
    <t>Measure Up and Buy Metal Racking</t>
  </si>
  <si>
    <t>Source Car Carpet</t>
  </si>
  <si>
    <t>Fix Secure Mounting for Rear Seat</t>
  </si>
  <si>
    <t>Electrics</t>
  </si>
  <si>
    <t>Shopping</t>
  </si>
  <si>
    <t>Fabrication</t>
  </si>
  <si>
    <t>Engine</t>
  </si>
  <si>
    <t>Oil / Filter Change</t>
  </si>
  <si>
    <t>Camping Light (Broken)</t>
  </si>
  <si>
    <t>ARB 2.5m</t>
  </si>
  <si>
    <t>Tracmat</t>
  </si>
  <si>
    <t>CPC</t>
  </si>
  <si>
    <t>LED Side Light Bulb for Awning</t>
  </si>
  <si>
    <t>Wolf Box x 7 (40dx60wx23h or 34h)</t>
  </si>
  <si>
    <t>Switches for Panel x 7</t>
  </si>
  <si>
    <t>n</t>
  </si>
  <si>
    <t>Sand Filler and Paint Top Right of Rear</t>
  </si>
  <si>
    <t>Remove Brake Disk Guards</t>
  </si>
  <si>
    <t>Buy Fuel Tank</t>
  </si>
  <si>
    <t>Fit Fuel Tank</t>
  </si>
  <si>
    <t>Fit Side Shelves</t>
  </si>
  <si>
    <t>Install Water Filter</t>
  </si>
  <si>
    <t>Install Centre Cargo Net</t>
  </si>
  <si>
    <t>Fit Temp Gauge</t>
  </si>
  <si>
    <t>Wire up internal cabin light</t>
  </si>
  <si>
    <t>Make dual lighter socket extension for Tent</t>
  </si>
  <si>
    <t>Fit Air Filter mounting rubbers</t>
  </si>
  <si>
    <t>Rebuild Front Axle Swivel Preload</t>
  </si>
  <si>
    <t>Replace wheel bearings</t>
  </si>
  <si>
    <t>Replace Rear Propshaft Slider</t>
  </si>
  <si>
    <t>Replace Head Gasket</t>
  </si>
  <si>
    <t>Replace Timing Belt</t>
  </si>
  <si>
    <t>Replace Alternator</t>
  </si>
  <si>
    <t>Sell Front Seats</t>
  </si>
  <si>
    <t>Fit Straps for boxes</t>
  </si>
  <si>
    <t>Fit Cargo Net to roof box</t>
  </si>
  <si>
    <t>Add Transfers to side</t>
  </si>
  <si>
    <t>Contact Richard about Charity</t>
  </si>
  <si>
    <t>Fit Front Fire Extinguisher</t>
  </si>
  <si>
    <t>Fit Rear Fire Extinguisher</t>
  </si>
  <si>
    <t>Laptop Table and Bracket</t>
  </si>
  <si>
    <t>Info</t>
  </si>
  <si>
    <t>Power Steering Fluid</t>
  </si>
  <si>
    <t>Buy Waffle Boards</t>
  </si>
  <si>
    <t>Comments</t>
  </si>
  <si>
    <t>Need carpetting first</t>
  </si>
  <si>
    <t>Need to buy first</t>
  </si>
  <si>
    <t>Buy Water Filter from Footloose4x4</t>
  </si>
  <si>
    <t>Two are just held with cable ties</t>
  </si>
  <si>
    <t>Need to carpet first</t>
  </si>
  <si>
    <t>Need to prove new, smaller straps</t>
  </si>
  <si>
    <t>Fit Gas Bottle Brackets (Tie Downs)</t>
  </si>
  <si>
    <t>M8 Tie Down Loops</t>
  </si>
  <si>
    <t>Unsure about back support</t>
  </si>
  <si>
    <t>Dad</t>
  </si>
  <si>
    <t>Door Padlock Hasps</t>
  </si>
  <si>
    <t>Corbin</t>
  </si>
  <si>
    <t>Machine Mart</t>
  </si>
  <si>
    <t>Swivel Joint Rebuild</t>
  </si>
  <si>
    <t>Steering UJ Replacement</t>
  </si>
  <si>
    <t>Wheel Bearing replacement</t>
  </si>
  <si>
    <t>Footloose 4x4</t>
  </si>
  <si>
    <t>Nature Pure</t>
  </si>
  <si>
    <t>Fit Waffles</t>
  </si>
  <si>
    <t>Increase Height of Centre Board</t>
  </si>
  <si>
    <t>Add Shelf in front of Dog Guard</t>
  </si>
  <si>
    <t>Add Breaker Bar Mount</t>
  </si>
  <si>
    <t>Add larger shelf to left rear</t>
  </si>
  <si>
    <t>Board up all of centre section</t>
  </si>
  <si>
    <t>Fit water bottle brackets</t>
  </si>
  <si>
    <t>Sort Suspension</t>
  </si>
  <si>
    <t>Return Switches</t>
  </si>
  <si>
    <t>Get Rear Tyre Cover Transfer</t>
  </si>
  <si>
    <t>Y</t>
  </si>
  <si>
    <t>Only one shim and not that firm</t>
  </si>
  <si>
    <t>Nearside Racers Not Changed, bearings from nearside kept as spares</t>
  </si>
  <si>
    <t>Sell Tyres</t>
  </si>
  <si>
    <t>Sell Back Door</t>
  </si>
  <si>
    <t>Sell Rear Seats</t>
  </si>
  <si>
    <t>Need to buy replacement****GOT****</t>
  </si>
  <si>
    <t>Sort Tap   ****DONE****</t>
  </si>
  <si>
    <t>N</t>
  </si>
  <si>
    <t>Fit Combination Lock to Rear Door</t>
  </si>
  <si>
    <t>Fit Shovel</t>
  </si>
  <si>
    <t>Puchase switches for Fans</t>
  </si>
  <si>
    <t>Fit Fans</t>
  </si>
  <si>
    <t>Design middle storage</t>
  </si>
  <si>
    <t>Define Spares List</t>
  </si>
  <si>
    <t>Cover Roof with Felt</t>
  </si>
  <si>
    <t>Fit Battery Charger</t>
  </si>
  <si>
    <t>Fit Camping Socket</t>
  </si>
  <si>
    <t>Make up camping extension cable</t>
  </si>
  <si>
    <t>Fit 240v Socket behind Seat</t>
  </si>
  <si>
    <t>Fit Larder Unit</t>
  </si>
  <si>
    <t>Purchased</t>
  </si>
  <si>
    <t>Notes</t>
  </si>
  <si>
    <t>Flourescent Tube Bulbs</t>
  </si>
  <si>
    <t>Eezi-Awn Hinges</t>
  </si>
  <si>
    <t>Brake Light Bulb</t>
  </si>
  <si>
    <t>Indicator Bulb</t>
  </si>
  <si>
    <t>Headlight Bulb</t>
  </si>
  <si>
    <t>Fuse - 5amp</t>
  </si>
  <si>
    <t>Fuse - 60amp MAXI</t>
  </si>
  <si>
    <t>Fuse - 30amp MAXI</t>
  </si>
  <si>
    <t>Fuse - 10amp</t>
  </si>
  <si>
    <t>Fuse - 15amp</t>
  </si>
  <si>
    <t>Fuse - 20amp</t>
  </si>
  <si>
    <t>Fuse - 25amp</t>
  </si>
  <si>
    <t>Fuse - 30amp</t>
  </si>
  <si>
    <t>K&amp;N Cleaning Kit</t>
  </si>
  <si>
    <t>Radiator Cap</t>
  </si>
  <si>
    <t>Track Rod</t>
  </si>
  <si>
    <t>Track Rod Ball Joints</t>
  </si>
  <si>
    <t>Oil Filler Cap</t>
  </si>
  <si>
    <t>Accelerator Cable</t>
  </si>
  <si>
    <t>Brake Pads</t>
  </si>
  <si>
    <t>Brake Fluid</t>
  </si>
  <si>
    <t>Gearbox Oil</t>
  </si>
  <si>
    <t>Engine Coolant</t>
  </si>
  <si>
    <t>Screen Wash</t>
  </si>
  <si>
    <t>Wiper Blades</t>
  </si>
  <si>
    <t>Tim Fry</t>
  </si>
  <si>
    <t>Sump</t>
  </si>
  <si>
    <t>Wiper Stalk</t>
  </si>
  <si>
    <t>Uganda, Ethiopia, Jordon, Syria, Turkey Maps</t>
  </si>
  <si>
    <t>8m Tow Band x 2</t>
  </si>
  <si>
    <t>Shackles x3</t>
  </si>
  <si>
    <t>6.5Ton Rated</t>
  </si>
  <si>
    <t>Swing/Snatch Block</t>
  </si>
  <si>
    <t>Epansys</t>
  </si>
  <si>
    <t>Camping Light x 2</t>
  </si>
  <si>
    <t>B&amp;Q</t>
  </si>
  <si>
    <t>ExmoorTrim</t>
  </si>
  <si>
    <t>Outlast</t>
  </si>
  <si>
    <t>Tesco</t>
  </si>
  <si>
    <t>Kenwood</t>
  </si>
  <si>
    <t>Order</t>
  </si>
  <si>
    <t>Job Description</t>
  </si>
  <si>
    <t>Parts</t>
  </si>
  <si>
    <t>Tools</t>
  </si>
  <si>
    <t>All Equipment Obtained</t>
  </si>
  <si>
    <t>Completed</t>
  </si>
  <si>
    <t>Front Axle Oil</t>
  </si>
  <si>
    <t>Rear Axle Oil</t>
  </si>
  <si>
    <t>Transfer Gearbox Oil</t>
  </si>
  <si>
    <t>Clutch Fluid</t>
  </si>
  <si>
    <t>Oil Change</t>
  </si>
  <si>
    <t>Oil Filter Change</t>
  </si>
  <si>
    <t>Air Filter Clean</t>
  </si>
  <si>
    <t>Tyre Pressures/Wear</t>
  </si>
  <si>
    <t>Washer Fluid</t>
  </si>
  <si>
    <t>Clean Engine Breather</t>
  </si>
  <si>
    <t>Ancillary Drive Belt</t>
  </si>
  <si>
    <t>Steering Box</t>
  </si>
  <si>
    <t>Flush Diesel Intercooler Element</t>
  </si>
  <si>
    <t>Check Lights</t>
  </si>
  <si>
    <t>Lubricate locks, hinges</t>
  </si>
  <si>
    <t>Drain Fuel Sedimentor</t>
  </si>
  <si>
    <t>Brake Pads (Inspect, replace when worn)</t>
  </si>
  <si>
    <t>Brake Disks (Inspect, replace when worn)</t>
  </si>
  <si>
    <t>Inspect Radiator</t>
  </si>
  <si>
    <t>Inspect Intercooler</t>
  </si>
  <si>
    <t>Adjust Valve Clearances</t>
  </si>
  <si>
    <t>Camshaft Drive Belt</t>
  </si>
  <si>
    <t>Lubricate Propeller Shaft UJs</t>
  </si>
  <si>
    <t>Check Hoses and possible leaks</t>
  </si>
  <si>
    <t>Check Exhaust</t>
  </si>
  <si>
    <t>Check Engine Mounting Rubbers</t>
  </si>
  <si>
    <t>Check Roof Rack Bolts</t>
  </si>
  <si>
    <t>Check Wheel Nuts</t>
  </si>
  <si>
    <t>Replace every 24k</t>
  </si>
  <si>
    <t>Replace every 72k</t>
  </si>
  <si>
    <t>180k</t>
  </si>
  <si>
    <t>170k</t>
  </si>
  <si>
    <t>Non Vehicle</t>
  </si>
  <si>
    <t>Fluids</t>
  </si>
  <si>
    <t>Service Parts</t>
  </si>
  <si>
    <t>Axles / Brakes</t>
  </si>
  <si>
    <t>Part Number</t>
  </si>
  <si>
    <t>Air filters</t>
  </si>
  <si>
    <t>ESR2623</t>
  </si>
  <si>
    <t>Oil filters</t>
  </si>
  <si>
    <t>ERR3340</t>
  </si>
  <si>
    <t>Sump washer</t>
  </si>
  <si>
    <t>ALU1403L</t>
  </si>
  <si>
    <t>Fuel filters &amp; seals</t>
  </si>
  <si>
    <t>AEU2147LG</t>
  </si>
  <si>
    <t>Radiator hose top</t>
  </si>
  <si>
    <t>ESR2298</t>
  </si>
  <si>
    <t>Radiator hose bottom</t>
  </si>
  <si>
    <t>PCH119060</t>
  </si>
  <si>
    <t>Drive Belt</t>
  </si>
  <si>
    <t>PQS000030</t>
  </si>
  <si>
    <t>Air conditioner belt</t>
  </si>
  <si>
    <t>ERR2215</t>
  </si>
  <si>
    <t>Timing belt</t>
  </si>
  <si>
    <t>ERR1092</t>
  </si>
  <si>
    <t xml:space="preserve">Timing cover gasket </t>
  </si>
  <si>
    <t>ERR7293</t>
  </si>
  <si>
    <t>Timing cover seal</t>
  </si>
  <si>
    <t>ERR4576</t>
  </si>
  <si>
    <t>Front crank oil seal</t>
  </si>
  <si>
    <t>ERR4575</t>
  </si>
  <si>
    <t>Wiper blade</t>
  </si>
  <si>
    <t>Wheel nuts</t>
  </si>
  <si>
    <t>NTC7396</t>
  </si>
  <si>
    <t>Brake caliper kit</t>
  </si>
  <si>
    <t>AEU2539</t>
  </si>
  <si>
    <t>Brake master cylinder kit</t>
  </si>
  <si>
    <t>STC491</t>
  </si>
  <si>
    <t>Clutch slave cylinder</t>
  </si>
  <si>
    <t>Propshaft u-joints</t>
  </si>
  <si>
    <t>Wheel bearing inner</t>
  </si>
  <si>
    <t>RTC3429G</t>
  </si>
  <si>
    <t>Wheel bearing outer</t>
  </si>
  <si>
    <t>Bearing hub seal</t>
  </si>
  <si>
    <t>FTC4785G</t>
  </si>
  <si>
    <t>Bearing nuts</t>
  </si>
  <si>
    <t>FRC8700</t>
  </si>
  <si>
    <t>Bearing lock tabs</t>
  </si>
  <si>
    <t>FTC3179</t>
  </si>
  <si>
    <t>Haft shaft c-clip</t>
  </si>
  <si>
    <t>Axle gaskets</t>
  </si>
  <si>
    <t>Pinion oil seal front</t>
  </si>
  <si>
    <t>Pinion oil seal rear</t>
  </si>
  <si>
    <t>AEU2515</t>
  </si>
  <si>
    <t>Propshaft nuts &amp; bolts</t>
  </si>
  <si>
    <t>Head gasket</t>
  </si>
  <si>
    <t>Ball joint repair kit</t>
  </si>
  <si>
    <t>Track rod joint LH thread</t>
  </si>
  <si>
    <t>Track rod joint RH thread</t>
  </si>
  <si>
    <t>Front brake pads</t>
  </si>
  <si>
    <t>Clutch Kit</t>
  </si>
  <si>
    <t>STC8358</t>
  </si>
  <si>
    <t>Clutch arm</t>
  </si>
  <si>
    <t>FTC2957G</t>
  </si>
  <si>
    <t>Oil pressure switch</t>
  </si>
  <si>
    <t>PRC6387</t>
  </si>
  <si>
    <t>Push rods</t>
  </si>
  <si>
    <t>Rocker LH</t>
  </si>
  <si>
    <t>Rocker RH</t>
  </si>
  <si>
    <t>Valve spacer cap</t>
  </si>
  <si>
    <t>Sedimenter plug</t>
  </si>
  <si>
    <t>Sedimenter seal</t>
  </si>
  <si>
    <t>Steering u - joint top</t>
  </si>
  <si>
    <t>Steering u - joint bottom</t>
  </si>
  <si>
    <t>Water Pump</t>
  </si>
  <si>
    <t>STC1086</t>
  </si>
  <si>
    <t>P-Gasket (metal type)</t>
  </si>
  <si>
    <t>PET100790</t>
  </si>
  <si>
    <t xml:space="preserve">Front Shock </t>
  </si>
  <si>
    <t xml:space="preserve">Rear Shock </t>
  </si>
  <si>
    <t>Cap Expansion Tank</t>
  </si>
  <si>
    <t>NTC7161</t>
  </si>
  <si>
    <t>Lift Pump</t>
  </si>
  <si>
    <t>Wading Plugs</t>
  </si>
  <si>
    <t>ERC7295</t>
  </si>
  <si>
    <t>Rocker Adjusters</t>
  </si>
  <si>
    <t>ERR4883</t>
  </si>
  <si>
    <t>Rocker Adjuster Nuts</t>
  </si>
  <si>
    <t>ERR560</t>
  </si>
  <si>
    <t>Alternator</t>
  </si>
  <si>
    <t>YLE10113</t>
  </si>
  <si>
    <t>ERR3539</t>
  </si>
  <si>
    <t>Gasket vac pump</t>
  </si>
  <si>
    <t>ERR2027</t>
  </si>
  <si>
    <t>Fuel Filler Cap</t>
  </si>
  <si>
    <t>STC4072</t>
  </si>
  <si>
    <t>AAU9902</t>
  </si>
  <si>
    <t>Sedimenter drain</t>
  </si>
  <si>
    <t>AAU9903</t>
  </si>
  <si>
    <t>Estimated Unit Cost</t>
  </si>
  <si>
    <t>Actual Unit Cost</t>
  </si>
  <si>
    <t>Total Cost</t>
  </si>
  <si>
    <t>Water pump &amp; gasket</t>
  </si>
  <si>
    <t>Accelerator cable</t>
  </si>
  <si>
    <t>Bonnet release cable</t>
  </si>
  <si>
    <t>Idler bearing (v-belt)</t>
  </si>
  <si>
    <t>Wheel studs</t>
  </si>
  <si>
    <t>Front brake caliper kit</t>
  </si>
  <si>
    <t>Clutch slave cylinder kit</t>
  </si>
  <si>
    <t>Radiator cap</t>
  </si>
  <si>
    <t>Bearing washer</t>
  </si>
  <si>
    <t>Bearing grease cap</t>
  </si>
  <si>
    <t>Gear box gasket &amp; seal kit</t>
  </si>
  <si>
    <t>Transfer box gasket &amp; seal kit</t>
  </si>
  <si>
    <t>Fuel lift pump &amp; gasket</t>
  </si>
  <si>
    <t>Swivel bearings &amp; shims</t>
  </si>
  <si>
    <t>Thrust release bearing</t>
  </si>
  <si>
    <t>Temp. sender unite</t>
  </si>
  <si>
    <t>Oil filler cap</t>
  </si>
  <si>
    <t>Injector seal washers</t>
  </si>
  <si>
    <t>Spill rail seal washers</t>
  </si>
  <si>
    <t>Grease nipples</t>
  </si>
  <si>
    <t>Poly bush kit</t>
  </si>
  <si>
    <t>Bonnet furrel</t>
  </si>
  <si>
    <t>A - frame ball joint</t>
  </si>
  <si>
    <t>A - frame bushes</t>
  </si>
  <si>
    <t>A - frame bolts</t>
  </si>
  <si>
    <t>Pannard rod bolts</t>
  </si>
  <si>
    <t>Workshop manuals</t>
  </si>
  <si>
    <t>Glow plug set</t>
  </si>
  <si>
    <t xml:space="preserve">Rear wheel cylinder / caliper kit </t>
  </si>
  <si>
    <t>Turbo intercooler hose (bend)</t>
  </si>
  <si>
    <t>Inline Fuel Filters (Plastic)</t>
  </si>
  <si>
    <t>FTC3648</t>
  </si>
  <si>
    <t>FRC8220</t>
  </si>
  <si>
    <t>509045P Bolt</t>
  </si>
  <si>
    <t xml:space="preserve">Nuts </t>
  </si>
  <si>
    <t>ERR4539 now ERR5263</t>
  </si>
  <si>
    <t>ERR3342</t>
  </si>
  <si>
    <t>ERR5057G</t>
  </si>
  <si>
    <t>DKC000110PMD</t>
  </si>
  <si>
    <t>FTC5072G</t>
  </si>
  <si>
    <t>Vacuum Pump</t>
  </si>
  <si>
    <t>Spare / Lost Items</t>
  </si>
  <si>
    <t>Paddock</t>
  </si>
  <si>
    <t>Used from replacement</t>
  </si>
  <si>
    <t>Rear brake pads</t>
  </si>
  <si>
    <t>Frogs Island</t>
  </si>
  <si>
    <t>Qty</t>
  </si>
  <si>
    <t>Totals</t>
  </si>
  <si>
    <t>Frq</t>
  </si>
  <si>
    <t xml:space="preserve">Engine Oil                 15/40         </t>
  </si>
  <si>
    <t>ATF</t>
  </si>
  <si>
    <t>Transfer Box Oil</t>
  </si>
  <si>
    <t>Differentials</t>
  </si>
  <si>
    <t>Power Steering</t>
  </si>
  <si>
    <t>Wheel Bearing</t>
  </si>
  <si>
    <t>400g</t>
  </si>
  <si>
    <t>Copper Slip (threads)</t>
  </si>
  <si>
    <t>Red Rubber (brake seals)</t>
  </si>
  <si>
    <t>Film</t>
  </si>
  <si>
    <t>One Shot (front swivel housings)</t>
  </si>
  <si>
    <t>1tube</t>
  </si>
  <si>
    <t>Cold Start</t>
  </si>
  <si>
    <t>1 Tin</t>
  </si>
  <si>
    <t>W.D. 40</t>
  </si>
  <si>
    <t>Carb Clean</t>
  </si>
  <si>
    <t>Twin Pack</t>
  </si>
  <si>
    <t>Super Glue</t>
  </si>
  <si>
    <t>Sml.Bott.</t>
  </si>
  <si>
    <t>Tube</t>
  </si>
  <si>
    <t>Aeraldite Epoxy (steel )</t>
  </si>
  <si>
    <t>J&amp;B Weld ( aluminium )</t>
  </si>
  <si>
    <t>Sealers</t>
  </si>
  <si>
    <t>Hermatite Red ( cyl . Head gasket)</t>
  </si>
  <si>
    <t>Fire Gum Paste (exhaust flanges,gaskets)</t>
  </si>
  <si>
    <t>Gum Gum Putty ( Holes in exhausts )</t>
  </si>
  <si>
    <t>Tub</t>
  </si>
  <si>
    <t>Fuel Patch  ( hole in tank )</t>
  </si>
  <si>
    <t>Kit</t>
  </si>
  <si>
    <t>Bars Leaks Liquid ( cooling system )</t>
  </si>
  <si>
    <t>Bottle</t>
  </si>
  <si>
    <t>Bars leaks pellet  ( cooling  system )</t>
  </si>
  <si>
    <t>Sml. Cyl.</t>
  </si>
  <si>
    <t>Wonder Weld ( cracks in head &amp; block )</t>
  </si>
  <si>
    <t>Metal Repair Stick ( cracks in metal )</t>
  </si>
  <si>
    <t>Techno-Weld  ( aluminium welding )</t>
  </si>
  <si>
    <t>Tapes</t>
  </si>
  <si>
    <t>Roll</t>
  </si>
  <si>
    <t>Insulation tape</t>
  </si>
  <si>
    <t>Strip</t>
  </si>
  <si>
    <t>Paper</t>
  </si>
  <si>
    <t>Gasket  ( make up gaskets)</t>
  </si>
  <si>
    <t>Sheets</t>
  </si>
  <si>
    <t>Sand paper ( clean up surface )</t>
  </si>
  <si>
    <t>Wire</t>
  </si>
  <si>
    <t xml:space="preserve">Galv.Fence Wire </t>
  </si>
  <si>
    <t>Assort. Elect. Wire</t>
  </si>
  <si>
    <t>Lengths</t>
  </si>
  <si>
    <t>Solder + Flux</t>
  </si>
  <si>
    <t>Length</t>
  </si>
  <si>
    <t>Cutting</t>
  </si>
  <si>
    <t>Stanley Blades</t>
  </si>
  <si>
    <t>Pkt.</t>
  </si>
  <si>
    <t>Blades</t>
  </si>
  <si>
    <t>Std Hacksaw Blades</t>
  </si>
  <si>
    <t>Cleaning</t>
  </si>
  <si>
    <t>Latex Gloves</t>
  </si>
  <si>
    <t>Per. Pr.</t>
  </si>
  <si>
    <t>Hand Cleaner</t>
  </si>
  <si>
    <t xml:space="preserve">Zims Pad </t>
  </si>
  <si>
    <t>Pad</t>
  </si>
  <si>
    <t>Waste Cloth</t>
  </si>
  <si>
    <t>Hoses</t>
  </si>
  <si>
    <t>Vacum   ( 3 mm )</t>
  </si>
  <si>
    <t xml:space="preserve">Fuel       ( 6 mm ) </t>
  </si>
  <si>
    <t>Fuel       ( 8 mm )</t>
  </si>
  <si>
    <t>Water     (14 mm )</t>
  </si>
  <si>
    <t>Unit</t>
  </si>
  <si>
    <t>Hose Joiners  ( Fuel,Heater,Radiator )</t>
  </si>
  <si>
    <t>Flushes</t>
  </si>
  <si>
    <t>Radiator</t>
  </si>
  <si>
    <t>Fuel Conditioner</t>
  </si>
  <si>
    <t>Tin</t>
  </si>
  <si>
    <t>Clamps</t>
  </si>
  <si>
    <t>Pkt</t>
  </si>
  <si>
    <t>Exhaust Clamps</t>
  </si>
  <si>
    <t>Hook Bolts</t>
  </si>
  <si>
    <t>Screws</t>
  </si>
  <si>
    <t>Ass.</t>
  </si>
  <si>
    <t>Speed Fastners</t>
  </si>
  <si>
    <t>Pop Riverts</t>
  </si>
  <si>
    <t>Split Pins</t>
  </si>
  <si>
    <t>Spring</t>
  </si>
  <si>
    <t>Bolts</t>
  </si>
  <si>
    <t>Nuts</t>
  </si>
  <si>
    <t>Washers</t>
  </si>
  <si>
    <t>Nylock Nuts</t>
  </si>
  <si>
    <t>Spring Washers</t>
  </si>
  <si>
    <t>4 Pin Relay ( 30 amp )</t>
  </si>
  <si>
    <t>4 Pin Relay ( 60 amp )</t>
  </si>
  <si>
    <t>12v Switch</t>
  </si>
  <si>
    <t xml:space="preserve">Flasher Unit </t>
  </si>
  <si>
    <t>Electrical Terminals</t>
  </si>
  <si>
    <t>Elect. Joining Blocks</t>
  </si>
  <si>
    <t>Ptfe tape ( thread tape )</t>
  </si>
  <si>
    <t>Zip Ties (long)</t>
  </si>
  <si>
    <t>Zip Ties (medium)</t>
  </si>
  <si>
    <t>Zip Ties (small)</t>
  </si>
  <si>
    <t>Quick Start for Diesel engines</t>
  </si>
  <si>
    <t>20w/50 5L</t>
  </si>
  <si>
    <t>ATF - 1L</t>
  </si>
  <si>
    <t>80w/90 - 1L</t>
  </si>
  <si>
    <t>SAE 90 - 2L</t>
  </si>
  <si>
    <t>Dot 4 - 1L</t>
  </si>
  <si>
    <t>Glues</t>
  </si>
  <si>
    <t>Sprays</t>
  </si>
  <si>
    <t>Grease</t>
  </si>
  <si>
    <t>Nuts , Bolts , Washers</t>
  </si>
  <si>
    <t>Gaffer Tape</t>
  </si>
  <si>
    <t>Hose Clips</t>
  </si>
  <si>
    <t>Hylomar (water gaskets) or Silicon Sealant</t>
  </si>
  <si>
    <t>Front Brake Pad Fitting Kit</t>
  </si>
  <si>
    <t>Mintex</t>
  </si>
  <si>
    <t>TVC100010</t>
  </si>
  <si>
    <t>LJC100270</t>
  </si>
  <si>
    <t>NTC9360</t>
  </si>
  <si>
    <t>WilcoDirect</t>
  </si>
  <si>
    <t>Tube (30g)</t>
  </si>
  <si>
    <t>Impact Contact Adhisive (fabric, Plastics)</t>
  </si>
  <si>
    <t>Halfords</t>
  </si>
  <si>
    <t>450ml</t>
  </si>
  <si>
    <t>Locknut ( secure nuts )</t>
  </si>
  <si>
    <t>Rad-Weld (radiator repair )</t>
  </si>
  <si>
    <t>If fails then brakes still work without power assistance</t>
  </si>
  <si>
    <t>Includes clutch plates, which I'm not about to start changing and should notice if beginning to go.</t>
  </si>
  <si>
    <t xml:space="preserve">Metal/Plastic Plate from Slave Cylinder to Clutch </t>
  </si>
  <si>
    <t>Clutch master cylinder</t>
  </si>
  <si>
    <t>Yes</t>
  </si>
  <si>
    <t>Silicon Sealant</t>
  </si>
  <si>
    <t>177k</t>
  </si>
  <si>
    <t>182k</t>
  </si>
  <si>
    <t>No</t>
  </si>
  <si>
    <t>Taking Spare</t>
  </si>
  <si>
    <t>Fit Rear Bump Stop</t>
  </si>
  <si>
    <t>Replace Top Radiator Hose</t>
  </si>
  <si>
    <t>Famous Four</t>
  </si>
  <si>
    <t>Need 1 more</t>
  </si>
  <si>
    <t>Side Light Bulb</t>
  </si>
  <si>
    <t>Dash Light</t>
  </si>
  <si>
    <t>Brake/Clutch Fluid</t>
  </si>
  <si>
    <t>Extras Recommended By Footloose 4x4 (Not Taken)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</si>
</sst>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(* #,##0.00_);_(* \(#,##0.00\);_(* &quot;-&quot;??_);_(@_)"/>
    <numFmt numFmtId="170" formatCode="_(* #,##0_);_(* \(#,##0\);_(* &quot;-&quot;_);_(@_)"/>
    <numFmt numFmtId="171" formatCode="_(&quot;$&quot;* #,##0.00_);_(&quot;$&quot;* \(#,##0.00\);_(&quot;$&quot;* &quot;-&quot;??_);_(@_)"/>
    <numFmt numFmtId="172" formatCode="_(&quot;$&quot;* #,##0_);_(&quot;$&quot;* \(#,##0\);_(&quot;$&quot;* &quot;-&quot;_);_(@_)"/>
  </numFmts>
  <fonts count="1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trike/>
      <sz val="10"/>
      <name val="Arial"/>
      <family val="0"/>
    </font>
    <font>
      <strike/>
      <sz val="10"/>
      <color indexed="63"/>
      <name val="Arial"/>
      <family val="2"/>
    </font>
    <font>
      <sz val="8"/>
      <name val="Tahoma"/>
      <family val="2"/>
    </font>
    <font>
      <sz val="7.5"/>
      <color indexed="23"/>
      <name val="Arial"/>
      <family val="2"/>
    </font>
    <font>
      <sz val="1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164" fontId="0" fillId="0" borderId="0" xfId="0" applyNumberFormat="1" applyAlignment="1">
      <alignment/>
    </xf>
    <xf numFmtId="164" fontId="2" fillId="0" borderId="0" xfId="0" applyNumberFormat="1" applyFont="1" applyAlignment="1">
      <alignment/>
    </xf>
    <xf numFmtId="0" fontId="2" fillId="2" borderId="0" xfId="0" applyFont="1" applyFill="1" applyAlignment="1">
      <alignment/>
    </xf>
    <xf numFmtId="164" fontId="2" fillId="2" borderId="0" xfId="0" applyNumberFormat="1" applyFont="1" applyFill="1" applyAlignment="1">
      <alignment/>
    </xf>
    <xf numFmtId="0" fontId="2" fillId="2" borderId="0" xfId="0" applyFont="1" applyFill="1" applyAlignment="1">
      <alignment horizontal="center"/>
    </xf>
    <xf numFmtId="164" fontId="2" fillId="0" borderId="1" xfId="0" applyNumberFormat="1" applyFont="1" applyBorder="1" applyAlignment="1">
      <alignment/>
    </xf>
    <xf numFmtId="0" fontId="6" fillId="0" borderId="0" xfId="0" applyFont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Alignment="1">
      <alignment/>
    </xf>
    <xf numFmtId="164" fontId="7" fillId="0" borderId="0" xfId="0" applyNumberFormat="1" applyFont="1" applyAlignment="1">
      <alignment/>
    </xf>
    <xf numFmtId="0" fontId="0" fillId="0" borderId="0" xfId="0" applyAlignment="1" quotePrefix="1">
      <alignment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164" fontId="7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2" fillId="2" borderId="0" xfId="0" applyFont="1" applyFill="1" applyAlignment="1">
      <alignment vertical="top" wrapText="1"/>
    </xf>
    <xf numFmtId="0" fontId="2" fillId="2" borderId="0" xfId="0" applyFont="1" applyFill="1" applyAlignment="1">
      <alignment horizontal="center"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3" fontId="2" fillId="2" borderId="0" xfId="0" applyNumberFormat="1" applyFont="1" applyFill="1" applyAlignment="1">
      <alignment vertical="top" wrapText="1"/>
    </xf>
    <xf numFmtId="3" fontId="0" fillId="0" borderId="0" xfId="0" applyNumberFormat="1" applyAlignment="1">
      <alignment vertical="top" wrapText="1"/>
    </xf>
    <xf numFmtId="4" fontId="2" fillId="2" borderId="0" xfId="0" applyNumberFormat="1" applyFont="1" applyFill="1" applyAlignment="1">
      <alignment horizontal="center" vertical="top" wrapText="1"/>
    </xf>
    <xf numFmtId="1" fontId="2" fillId="2" borderId="0" xfId="0" applyNumberFormat="1" applyFont="1" applyFill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2" fillId="3" borderId="0" xfId="0" applyFont="1" applyFill="1" applyAlignment="1">
      <alignment horizontal="left" vertical="top"/>
    </xf>
    <xf numFmtId="0" fontId="2" fillId="3" borderId="0" xfId="0" applyFont="1" applyFill="1" applyAlignment="1">
      <alignment horizontal="center" vertical="top" wrapText="1"/>
    </xf>
    <xf numFmtId="1" fontId="2" fillId="3" borderId="0" xfId="0" applyNumberFormat="1" applyFont="1" applyFill="1" applyAlignment="1">
      <alignment horizontal="right" vertical="top" wrapText="1"/>
    </xf>
    <xf numFmtId="4" fontId="2" fillId="3" borderId="0" xfId="0" applyNumberFormat="1" applyFont="1" applyFill="1" applyAlignment="1">
      <alignment horizontal="center" vertical="top" wrapText="1"/>
    </xf>
    <xf numFmtId="4" fontId="2" fillId="3" borderId="0" xfId="0" applyNumberFormat="1" applyFont="1" applyFill="1" applyAlignment="1">
      <alignment horizontal="right" vertical="top" wrapText="1"/>
    </xf>
    <xf numFmtId="1" fontId="2" fillId="0" borderId="0" xfId="0" applyNumberFormat="1" applyFont="1" applyAlignment="1">
      <alignment horizontal="right" vertical="top"/>
    </xf>
    <xf numFmtId="4" fontId="2" fillId="0" borderId="0" xfId="0" applyNumberFormat="1" applyFont="1" applyAlignment="1">
      <alignment horizontal="left" vertical="top"/>
    </xf>
    <xf numFmtId="4" fontId="2" fillId="0" borderId="0" xfId="0" applyNumberFormat="1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0" fillId="0" borderId="0" xfId="0" applyFont="1" applyFill="1" applyBorder="1" applyAlignment="1">
      <alignment vertical="top"/>
    </xf>
    <xf numFmtId="1" fontId="0" fillId="0" borderId="0" xfId="0" applyNumberFormat="1" applyFont="1" applyFill="1" applyBorder="1" applyAlignment="1">
      <alignment horizontal="right" vertical="top"/>
    </xf>
    <xf numFmtId="4" fontId="0" fillId="0" borderId="0" xfId="0" applyNumberFormat="1" applyFont="1" applyBorder="1" applyAlignment="1">
      <alignment vertical="top"/>
    </xf>
    <xf numFmtId="0" fontId="0" fillId="0" borderId="0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4" fontId="0" fillId="0" borderId="0" xfId="17" applyNumberFormat="1" applyFont="1" applyBorder="1" applyAlignment="1">
      <alignment vertical="top"/>
    </xf>
    <xf numFmtId="1" fontId="2" fillId="0" borderId="0" xfId="0" applyNumberFormat="1" applyFont="1" applyBorder="1" applyAlignment="1">
      <alignment horizontal="right" vertical="top"/>
    </xf>
    <xf numFmtId="1" fontId="0" fillId="0" borderId="0" xfId="0" applyNumberFormat="1" applyFont="1" applyBorder="1" applyAlignment="1">
      <alignment horizontal="right" vertical="top"/>
    </xf>
    <xf numFmtId="0" fontId="2" fillId="2" borderId="0" xfId="0" applyFont="1" applyFill="1" applyAlignment="1">
      <alignment vertical="top"/>
    </xf>
    <xf numFmtId="0" fontId="2" fillId="2" borderId="0" xfId="0" applyFont="1" applyFill="1" applyAlignment="1">
      <alignment horizontal="center" vertical="top"/>
    </xf>
    <xf numFmtId="0" fontId="7" fillId="0" borderId="0" xfId="0" applyFont="1" applyAlignment="1">
      <alignment vertical="top"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 vertical="top"/>
    </xf>
    <xf numFmtId="1" fontId="0" fillId="0" borderId="0" xfId="0" applyNumberFormat="1" applyFont="1" applyAlignment="1">
      <alignment horizontal="right" vertical="top"/>
    </xf>
    <xf numFmtId="4" fontId="0" fillId="0" borderId="0" xfId="0" applyNumberFormat="1" applyFont="1" applyAlignment="1">
      <alignment horizontal="center" vertical="top"/>
    </xf>
    <xf numFmtId="4" fontId="0" fillId="0" borderId="0" xfId="0" applyNumberFormat="1" applyFont="1" applyAlignment="1">
      <alignment horizontal="right" vertical="top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vertical="top" wrapText="1"/>
    </xf>
    <xf numFmtId="4" fontId="0" fillId="0" borderId="0" xfId="17" applyNumberFormat="1" applyFont="1" applyFill="1" applyBorder="1" applyAlignment="1">
      <alignment vertical="top"/>
    </xf>
    <xf numFmtId="0" fontId="0" fillId="0" borderId="0" xfId="0" applyFont="1" applyBorder="1" applyAlignment="1">
      <alignment horizontal="left" vertical="top"/>
    </xf>
    <xf numFmtId="4" fontId="0" fillId="0" borderId="0" xfId="0" applyNumberFormat="1" applyFont="1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 vertical="top" wrapText="1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 quotePrefix="1">
      <alignment/>
    </xf>
    <xf numFmtId="0" fontId="0" fillId="0" borderId="0" xfId="0" applyFont="1" applyFill="1" applyBorder="1" applyAlignment="1">
      <alignment/>
    </xf>
    <xf numFmtId="0" fontId="10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vertical="top"/>
    </xf>
    <xf numFmtId="0" fontId="7" fillId="0" borderId="0" xfId="0" applyFont="1" applyFill="1" applyBorder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 applyFill="1" applyBorder="1" applyAlignment="1">
      <alignment/>
    </xf>
    <xf numFmtId="4" fontId="7" fillId="0" borderId="0" xfId="0" applyNumberFormat="1" applyFont="1" applyAlignment="1">
      <alignment horizontal="center" vertical="top"/>
    </xf>
    <xf numFmtId="4" fontId="7" fillId="0" borderId="0" xfId="0" applyNumberFormat="1" applyFont="1" applyAlignment="1">
      <alignment horizontal="right" vertical="top"/>
    </xf>
    <xf numFmtId="0" fontId="11" fillId="0" borderId="0" xfId="0" applyFont="1" applyBorder="1" applyAlignment="1">
      <alignment vertical="top"/>
    </xf>
    <xf numFmtId="0" fontId="11" fillId="0" borderId="0" xfId="0" applyFont="1" applyAlignment="1">
      <alignment vertical="top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workbookViewId="0" topLeftCell="A1">
      <selection activeCell="G22" sqref="G22"/>
    </sheetView>
  </sheetViews>
  <sheetFormatPr defaultColWidth="9.140625" defaultRowHeight="12.75"/>
  <cols>
    <col min="1" max="1" width="6.140625" style="22" bestFit="1" customWidth="1"/>
    <col min="2" max="2" width="36.140625" style="22" bestFit="1" customWidth="1"/>
    <col min="3" max="3" width="6.57421875" style="25" bestFit="1" customWidth="1"/>
    <col min="4" max="4" width="14.28125" style="22" customWidth="1"/>
    <col min="5" max="5" width="14.57421875" style="23" bestFit="1" customWidth="1"/>
    <col min="6" max="6" width="14.57421875" style="23" customWidth="1"/>
    <col min="7" max="7" width="10.8515625" style="23" bestFit="1" customWidth="1"/>
    <col min="8" max="8" width="20.57421875" style="22" customWidth="1"/>
    <col min="9" max="16384" width="9.140625" style="22" customWidth="1"/>
  </cols>
  <sheetData>
    <row r="1" spans="1:8" ht="25.5">
      <c r="A1" s="20" t="s">
        <v>371</v>
      </c>
      <c r="B1" s="20" t="s">
        <v>372</v>
      </c>
      <c r="C1" s="24" t="s">
        <v>557</v>
      </c>
      <c r="D1" s="20" t="s">
        <v>373</v>
      </c>
      <c r="E1" s="21" t="s">
        <v>374</v>
      </c>
      <c r="F1" s="21" t="s">
        <v>375</v>
      </c>
      <c r="G1" s="21" t="s">
        <v>376</v>
      </c>
      <c r="H1" s="20" t="s">
        <v>279</v>
      </c>
    </row>
    <row r="2" spans="2:3" ht="12.75">
      <c r="B2" s="22" t="s">
        <v>384</v>
      </c>
      <c r="C2" s="25">
        <v>100</v>
      </c>
    </row>
    <row r="3" spans="2:3" ht="12.75">
      <c r="B3" s="22" t="s">
        <v>390</v>
      </c>
      <c r="C3" s="25">
        <v>100</v>
      </c>
    </row>
    <row r="4" spans="2:3" ht="12.75">
      <c r="B4" s="22" t="s">
        <v>395</v>
      </c>
      <c r="C4" s="25">
        <v>100</v>
      </c>
    </row>
    <row r="5" spans="2:3" ht="12.75">
      <c r="B5" s="22" t="s">
        <v>396</v>
      </c>
      <c r="C5" s="25">
        <v>100</v>
      </c>
    </row>
    <row r="6" spans="2:3" ht="12.75">
      <c r="B6" s="22" t="s">
        <v>404</v>
      </c>
      <c r="C6" s="25">
        <v>100</v>
      </c>
    </row>
    <row r="7" spans="2:3" ht="12.75">
      <c r="B7" s="22" t="s">
        <v>400</v>
      </c>
      <c r="C7" s="25">
        <v>500</v>
      </c>
    </row>
    <row r="8" spans="2:3" ht="12.75">
      <c r="B8" s="22" t="s">
        <v>403</v>
      </c>
      <c r="C8" s="25">
        <v>500</v>
      </c>
    </row>
    <row r="9" spans="2:3" ht="12.75">
      <c r="B9" s="22" t="s">
        <v>351</v>
      </c>
      <c r="C9" s="25">
        <v>6000</v>
      </c>
    </row>
    <row r="10" spans="2:7" ht="12.75">
      <c r="B10" s="22" t="s">
        <v>393</v>
      </c>
      <c r="C10" s="25">
        <v>6000</v>
      </c>
      <c r="G10" s="23" t="s">
        <v>407</v>
      </c>
    </row>
    <row r="11" spans="2:7" ht="12.75">
      <c r="B11" s="22" t="s">
        <v>394</v>
      </c>
      <c r="C11" s="25">
        <v>6000</v>
      </c>
      <c r="G11" s="23" t="s">
        <v>408</v>
      </c>
    </row>
    <row r="12" spans="2:3" ht="12.75">
      <c r="B12" s="22" t="s">
        <v>380</v>
      </c>
      <c r="C12" s="25">
        <v>6000</v>
      </c>
    </row>
    <row r="13" spans="2:7" ht="12.75">
      <c r="B13" s="22" t="s">
        <v>381</v>
      </c>
      <c r="C13" s="25">
        <v>6000</v>
      </c>
      <c r="G13" s="23" t="s">
        <v>407</v>
      </c>
    </row>
    <row r="14" spans="2:7" ht="12.75">
      <c r="B14" s="22" t="s">
        <v>382</v>
      </c>
      <c r="C14" s="25">
        <v>6000</v>
      </c>
      <c r="G14" s="23" t="s">
        <v>407</v>
      </c>
    </row>
    <row r="15" spans="2:7" ht="12.75">
      <c r="B15" s="22" t="s">
        <v>385</v>
      </c>
      <c r="C15" s="25">
        <v>6000</v>
      </c>
      <c r="G15" s="23" t="s">
        <v>407</v>
      </c>
    </row>
    <row r="16" spans="2:7" ht="12.75">
      <c r="B16" s="22" t="s">
        <v>277</v>
      </c>
      <c r="C16" s="25">
        <v>6000</v>
      </c>
      <c r="G16" s="23" t="s">
        <v>688</v>
      </c>
    </row>
    <row r="17" spans="2:7" ht="12.75">
      <c r="B17" s="22" t="s">
        <v>392</v>
      </c>
      <c r="C17" s="25">
        <v>6000</v>
      </c>
      <c r="G17" s="23" t="s">
        <v>113</v>
      </c>
    </row>
    <row r="18" spans="2:3" ht="12.75">
      <c r="B18" s="22" t="s">
        <v>399</v>
      </c>
      <c r="C18" s="25">
        <v>6000</v>
      </c>
    </row>
    <row r="19" spans="2:7" ht="12.75">
      <c r="B19" s="22" t="s">
        <v>352</v>
      </c>
      <c r="C19" s="25">
        <v>12000</v>
      </c>
      <c r="G19" s="23" t="s">
        <v>688</v>
      </c>
    </row>
    <row r="20" spans="2:7" ht="12.75">
      <c r="B20" s="22" t="s">
        <v>383</v>
      </c>
      <c r="C20" s="25">
        <v>12000</v>
      </c>
      <c r="G20" s="23" t="s">
        <v>407</v>
      </c>
    </row>
    <row r="21" spans="2:3" ht="12.75">
      <c r="B21" s="22" t="s">
        <v>386</v>
      </c>
      <c r="C21" s="25">
        <v>12000</v>
      </c>
    </row>
    <row r="22" spans="2:3" ht="12.75">
      <c r="B22" s="22" t="s">
        <v>391</v>
      </c>
      <c r="C22" s="25">
        <v>12000</v>
      </c>
    </row>
    <row r="23" spans="2:3" ht="12.75">
      <c r="B23" s="22" t="s">
        <v>397</v>
      </c>
      <c r="C23" s="25">
        <v>12000</v>
      </c>
    </row>
    <row r="24" spans="2:7" ht="12.75">
      <c r="B24" s="22" t="s">
        <v>401</v>
      </c>
      <c r="C24" s="25">
        <v>12000</v>
      </c>
      <c r="G24" s="23" t="s">
        <v>688</v>
      </c>
    </row>
    <row r="25" spans="2:8" ht="12.75">
      <c r="B25" s="22" t="s">
        <v>379</v>
      </c>
      <c r="C25" s="25">
        <v>12000</v>
      </c>
      <c r="G25" s="23" t="s">
        <v>688</v>
      </c>
      <c r="H25" s="22" t="s">
        <v>405</v>
      </c>
    </row>
    <row r="26" spans="2:8" ht="12.75">
      <c r="B26" s="22" t="s">
        <v>387</v>
      </c>
      <c r="C26" s="25">
        <v>12000</v>
      </c>
      <c r="H26" s="22" t="s">
        <v>406</v>
      </c>
    </row>
    <row r="27" spans="2:8" ht="12.75">
      <c r="B27" s="22" t="s">
        <v>398</v>
      </c>
      <c r="C27" s="25">
        <v>12000</v>
      </c>
      <c r="H27" s="22" t="s">
        <v>406</v>
      </c>
    </row>
    <row r="28" spans="2:7" ht="12.75">
      <c r="B28" s="22" t="s">
        <v>377</v>
      </c>
      <c r="C28" s="25">
        <v>24000</v>
      </c>
      <c r="G28" s="23" t="s">
        <v>688</v>
      </c>
    </row>
    <row r="29" spans="2:7" ht="12.75">
      <c r="B29" s="22" t="s">
        <v>378</v>
      </c>
      <c r="C29" s="25">
        <v>24000</v>
      </c>
      <c r="G29" s="23" t="s">
        <v>688</v>
      </c>
    </row>
    <row r="30" spans="2:7" ht="12.75">
      <c r="B30" s="22" t="s">
        <v>194</v>
      </c>
      <c r="C30" s="25">
        <v>24000</v>
      </c>
      <c r="G30" s="23" t="s">
        <v>407</v>
      </c>
    </row>
    <row r="31" spans="2:7" ht="12.75">
      <c r="B31" s="22" t="s">
        <v>353</v>
      </c>
      <c r="C31" s="25">
        <v>36000</v>
      </c>
      <c r="G31" s="23" t="s">
        <v>687</v>
      </c>
    </row>
    <row r="32" spans="2:3" ht="12.75">
      <c r="B32" s="22" t="s">
        <v>388</v>
      </c>
      <c r="C32" s="25">
        <v>36000</v>
      </c>
    </row>
    <row r="33" spans="2:7" ht="12.75">
      <c r="B33" s="22" t="s">
        <v>402</v>
      </c>
      <c r="C33" s="25">
        <v>36000</v>
      </c>
      <c r="G33" s="23" t="s">
        <v>113</v>
      </c>
    </row>
    <row r="34" spans="2:3" ht="12.75">
      <c r="B34" s="22" t="s">
        <v>389</v>
      </c>
      <c r="C34" s="25">
        <v>48000</v>
      </c>
    </row>
  </sheetData>
  <autoFilter ref="B1:E1"/>
  <printOptions/>
  <pageMargins left="0.75" right="0.75" top="1" bottom="1" header="0.5" footer="0.5"/>
  <pageSetup horizontalDpi="600" verticalDpi="600" orientation="landscape" r:id="rId1"/>
  <headerFooter alignWithMargins="0">
    <oddHeader>&amp;C&amp;A</oddHead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236"/>
  <sheetViews>
    <sheetView tabSelected="1" workbookViewId="0" topLeftCell="A1">
      <pane ySplit="2" topLeftCell="BM3" activePane="bottomLeft" state="frozen"/>
      <selection pane="topLeft" activeCell="A1" sqref="A1"/>
      <selection pane="bottomLeft" activeCell="A11" sqref="A11"/>
    </sheetView>
  </sheetViews>
  <sheetFormatPr defaultColWidth="9.140625" defaultRowHeight="12.75"/>
  <cols>
    <col min="1" max="1" width="4.421875" style="53" customWidth="1"/>
    <col min="2" max="2" width="36.8515625" style="53" bestFit="1" customWidth="1"/>
    <col min="3" max="3" width="21.57421875" style="53" bestFit="1" customWidth="1"/>
    <col min="4" max="4" width="5.00390625" style="54" customWidth="1"/>
    <col min="5" max="5" width="9.8515625" style="55" bestFit="1" customWidth="1"/>
    <col min="6" max="6" width="9.00390625" style="55" bestFit="1" customWidth="1"/>
    <col min="7" max="7" width="10.00390625" style="56" bestFit="1" customWidth="1"/>
    <col min="8" max="8" width="13.421875" style="55" bestFit="1" customWidth="1"/>
    <col min="9" max="9" width="10.57421875" style="57" bestFit="1" customWidth="1"/>
    <col min="10" max="10" width="30.140625" style="58" customWidth="1"/>
    <col min="11" max="16384" width="9.140625" style="53" customWidth="1"/>
  </cols>
  <sheetData>
    <row r="1" spans="1:10" s="52" customFormat="1" ht="25.5">
      <c r="A1" s="21"/>
      <c r="B1" s="21" t="s">
        <v>3</v>
      </c>
      <c r="C1" s="21" t="s">
        <v>413</v>
      </c>
      <c r="D1" s="27" t="s">
        <v>555</v>
      </c>
      <c r="E1" s="26" t="s">
        <v>506</v>
      </c>
      <c r="F1" s="26" t="s">
        <v>507</v>
      </c>
      <c r="G1" s="26" t="s">
        <v>508</v>
      </c>
      <c r="H1" s="26" t="s">
        <v>2</v>
      </c>
      <c r="I1" s="21" t="s">
        <v>329</v>
      </c>
      <c r="J1" s="21" t="s">
        <v>330</v>
      </c>
    </row>
    <row r="2" spans="1:10" s="52" customFormat="1" ht="12.75">
      <c r="A2" s="30" t="s">
        <v>556</v>
      </c>
      <c r="B2" s="31"/>
      <c r="C2" s="31"/>
      <c r="D2" s="32">
        <f>SUM(D3:D150)</f>
        <v>210</v>
      </c>
      <c r="E2" s="33"/>
      <c r="F2" s="33"/>
      <c r="G2" s="34">
        <f>SUM(G3:G150)</f>
        <v>236.13</v>
      </c>
      <c r="H2" s="33"/>
      <c r="I2" s="31"/>
      <c r="J2" s="31"/>
    </row>
    <row r="3" spans="1:10" ht="12.75">
      <c r="A3" s="29" t="s">
        <v>238</v>
      </c>
      <c r="B3" s="29"/>
      <c r="C3" s="29"/>
      <c r="D3" s="35"/>
      <c r="E3" s="36"/>
      <c r="F3" s="36"/>
      <c r="G3" s="56">
        <f aca="true" t="shared" si="0" ref="G3:G35">IF(D3&gt;0,IF(I3&gt;"",F3*D3,E3*D3),"")</f>
      </c>
      <c r="H3" s="37"/>
      <c r="I3" s="38"/>
      <c r="J3" s="28"/>
    </row>
    <row r="4" spans="2:9" ht="12.75">
      <c r="B4" s="53" t="s">
        <v>335</v>
      </c>
      <c r="D4" s="54">
        <v>3</v>
      </c>
      <c r="E4" s="55">
        <v>1.3</v>
      </c>
      <c r="F4" s="55">
        <v>1.3</v>
      </c>
      <c r="G4" s="56">
        <f t="shared" si="0"/>
        <v>3.9000000000000004</v>
      </c>
      <c r="I4" s="57" t="s">
        <v>176</v>
      </c>
    </row>
    <row r="5" spans="2:9" ht="12.75">
      <c r="B5" s="53" t="s">
        <v>334</v>
      </c>
      <c r="D5" s="54">
        <v>4</v>
      </c>
      <c r="F5" s="55">
        <v>0.9</v>
      </c>
      <c r="G5" s="56">
        <f t="shared" si="0"/>
        <v>3.6</v>
      </c>
      <c r="I5" s="57" t="s">
        <v>176</v>
      </c>
    </row>
    <row r="6" spans="2:9" ht="12.75">
      <c r="B6" s="53" t="s">
        <v>333</v>
      </c>
      <c r="D6" s="54">
        <v>4</v>
      </c>
      <c r="F6" s="55">
        <v>0.9</v>
      </c>
      <c r="G6" s="56">
        <f t="shared" si="0"/>
        <v>3.6</v>
      </c>
      <c r="I6" s="57" t="s">
        <v>176</v>
      </c>
    </row>
    <row r="7" spans="2:9" ht="12.75">
      <c r="B7" s="53" t="s">
        <v>695</v>
      </c>
      <c r="D7" s="54">
        <v>4</v>
      </c>
      <c r="F7" s="55">
        <v>0.9</v>
      </c>
      <c r="G7" s="56">
        <f t="shared" si="0"/>
        <v>3.6</v>
      </c>
      <c r="I7" s="57" t="s">
        <v>176</v>
      </c>
    </row>
    <row r="8" spans="2:9" ht="12.75">
      <c r="B8" s="53" t="s">
        <v>696</v>
      </c>
      <c r="D8" s="54">
        <v>2</v>
      </c>
      <c r="F8" s="55">
        <v>1.5</v>
      </c>
      <c r="G8" s="56">
        <v>0</v>
      </c>
      <c r="I8" s="57" t="s">
        <v>176</v>
      </c>
    </row>
    <row r="9" spans="2:9" ht="12.75">
      <c r="B9" s="53" t="s">
        <v>336</v>
      </c>
      <c r="D9" s="54">
        <v>6</v>
      </c>
      <c r="G9" s="56">
        <f t="shared" si="0"/>
        <v>0</v>
      </c>
      <c r="I9" s="57" t="s">
        <v>176</v>
      </c>
    </row>
    <row r="10" spans="2:9" ht="12.75">
      <c r="B10" s="53" t="s">
        <v>339</v>
      </c>
      <c r="D10" s="54">
        <v>6</v>
      </c>
      <c r="G10" s="56">
        <f t="shared" si="0"/>
        <v>0</v>
      </c>
      <c r="I10" s="57" t="s">
        <v>176</v>
      </c>
    </row>
    <row r="11" spans="2:9" ht="12.75">
      <c r="B11" s="53" t="s">
        <v>340</v>
      </c>
      <c r="D11" s="54">
        <v>6</v>
      </c>
      <c r="G11" s="56">
        <f t="shared" si="0"/>
        <v>0</v>
      </c>
      <c r="I11" s="57" t="s">
        <v>176</v>
      </c>
    </row>
    <row r="12" spans="2:9" ht="12.75">
      <c r="B12" s="53" t="s">
        <v>341</v>
      </c>
      <c r="D12" s="54">
        <v>6</v>
      </c>
      <c r="G12" s="56">
        <f t="shared" si="0"/>
        <v>0</v>
      </c>
      <c r="I12" s="57" t="s">
        <v>176</v>
      </c>
    </row>
    <row r="13" spans="2:9" ht="12.75">
      <c r="B13" s="53" t="s">
        <v>342</v>
      </c>
      <c r="D13" s="54">
        <v>6</v>
      </c>
      <c r="G13" s="56">
        <f t="shared" si="0"/>
        <v>0</v>
      </c>
      <c r="I13" s="57" t="s">
        <v>176</v>
      </c>
    </row>
    <row r="14" spans="2:9" ht="12.75">
      <c r="B14" s="53" t="s">
        <v>343</v>
      </c>
      <c r="D14" s="54">
        <v>6</v>
      </c>
      <c r="G14" s="56">
        <f t="shared" si="0"/>
        <v>0</v>
      </c>
      <c r="I14" s="57" t="s">
        <v>176</v>
      </c>
    </row>
    <row r="15" spans="2:7" ht="12.75">
      <c r="B15" s="53" t="s">
        <v>338</v>
      </c>
      <c r="D15" s="54">
        <v>2</v>
      </c>
      <c r="G15" s="56">
        <f t="shared" si="0"/>
        <v>0</v>
      </c>
    </row>
    <row r="16" spans="2:10" ht="12.75">
      <c r="B16" s="53" t="s">
        <v>337</v>
      </c>
      <c r="D16" s="54">
        <v>2</v>
      </c>
      <c r="G16" s="56">
        <f t="shared" si="0"/>
        <v>0</v>
      </c>
      <c r="J16" s="58" t="s">
        <v>694</v>
      </c>
    </row>
    <row r="17" spans="2:7" ht="12.75">
      <c r="B17" s="65" t="s">
        <v>646</v>
      </c>
      <c r="C17" s="65" t="s">
        <v>625</v>
      </c>
      <c r="D17" s="48">
        <v>2</v>
      </c>
      <c r="E17" s="65"/>
      <c r="G17" s="56">
        <f t="shared" si="0"/>
        <v>0</v>
      </c>
    </row>
    <row r="18" spans="2:7" ht="12.75">
      <c r="B18" s="65" t="s">
        <v>647</v>
      </c>
      <c r="C18" s="65" t="s">
        <v>625</v>
      </c>
      <c r="D18" s="42">
        <v>2</v>
      </c>
      <c r="E18" s="65"/>
      <c r="G18" s="56">
        <f t="shared" si="0"/>
        <v>0</v>
      </c>
    </row>
    <row r="19" spans="2:8" ht="12.75">
      <c r="B19" s="65" t="s">
        <v>648</v>
      </c>
      <c r="C19" s="65" t="s">
        <v>625</v>
      </c>
      <c r="D19" s="48">
        <v>2</v>
      </c>
      <c r="E19" s="65"/>
      <c r="G19" s="56">
        <f t="shared" si="0"/>
        <v>0</v>
      </c>
      <c r="H19" s="55" t="s">
        <v>100</v>
      </c>
    </row>
    <row r="20" spans="2:7" ht="12.75">
      <c r="B20" s="65" t="s">
        <v>649</v>
      </c>
      <c r="C20" s="65" t="s">
        <v>625</v>
      </c>
      <c r="D20" s="65"/>
      <c r="E20" s="65"/>
      <c r="G20" s="56">
        <f t="shared" si="0"/>
      </c>
    </row>
    <row r="21" spans="2:9" ht="12.75">
      <c r="B21" s="65" t="s">
        <v>650</v>
      </c>
      <c r="C21" s="65" t="s">
        <v>610</v>
      </c>
      <c r="D21" s="65"/>
      <c r="E21" s="65"/>
      <c r="F21" s="55">
        <v>0</v>
      </c>
      <c r="G21" s="56">
        <v>0</v>
      </c>
      <c r="I21" s="57" t="s">
        <v>176</v>
      </c>
    </row>
    <row r="22" spans="2:9" ht="12.75">
      <c r="B22" s="65" t="s">
        <v>651</v>
      </c>
      <c r="C22" s="65" t="s">
        <v>597</v>
      </c>
      <c r="D22" s="65">
        <v>2</v>
      </c>
      <c r="E22" s="65"/>
      <c r="G22" s="56">
        <f t="shared" si="0"/>
        <v>0</v>
      </c>
      <c r="I22" s="57" t="s">
        <v>176</v>
      </c>
    </row>
    <row r="23" ht="12.75">
      <c r="G23" s="56">
        <f t="shared" si="0"/>
      </c>
    </row>
    <row r="24" spans="1:10" ht="12.75">
      <c r="A24" s="29" t="s">
        <v>411</v>
      </c>
      <c r="B24" s="29"/>
      <c r="C24" s="29"/>
      <c r="D24" s="35"/>
      <c r="E24" s="36"/>
      <c r="F24" s="36"/>
      <c r="G24" s="56">
        <f t="shared" si="0"/>
      </c>
      <c r="I24" s="38"/>
      <c r="J24" s="28"/>
    </row>
    <row r="25" spans="2:7" ht="12.75">
      <c r="B25" s="77" t="s">
        <v>344</v>
      </c>
      <c r="D25" s="54">
        <v>1</v>
      </c>
      <c r="E25" s="55">
        <v>9.5</v>
      </c>
      <c r="G25" s="56">
        <f t="shared" si="0"/>
        <v>9.5</v>
      </c>
    </row>
    <row r="26" spans="1:9" ht="12.75">
      <c r="A26" s="44"/>
      <c r="B26" s="44" t="s">
        <v>414</v>
      </c>
      <c r="C26" s="44" t="s">
        <v>415</v>
      </c>
      <c r="D26" s="48">
        <v>1</v>
      </c>
      <c r="E26" s="46">
        <v>6.3</v>
      </c>
      <c r="F26" s="46"/>
      <c r="G26" s="56">
        <f t="shared" si="0"/>
        <v>0</v>
      </c>
      <c r="H26" s="55" t="s">
        <v>80</v>
      </c>
      <c r="I26" s="57" t="s">
        <v>176</v>
      </c>
    </row>
    <row r="27" spans="1:9" ht="12.75">
      <c r="A27" s="44"/>
      <c r="B27" s="44" t="s">
        <v>416</v>
      </c>
      <c r="C27" s="44" t="s">
        <v>417</v>
      </c>
      <c r="D27" s="48">
        <v>4</v>
      </c>
      <c r="E27" s="46">
        <v>2.25</v>
      </c>
      <c r="F27" s="46">
        <v>2.25</v>
      </c>
      <c r="G27" s="56">
        <f t="shared" si="0"/>
        <v>9</v>
      </c>
      <c r="H27" s="55" t="s">
        <v>551</v>
      </c>
      <c r="I27" s="57" t="s">
        <v>176</v>
      </c>
    </row>
    <row r="28" spans="1:8" ht="12.75">
      <c r="A28" s="44"/>
      <c r="B28" s="76" t="s">
        <v>418</v>
      </c>
      <c r="C28" s="44" t="s">
        <v>419</v>
      </c>
      <c r="D28" s="48">
        <v>4</v>
      </c>
      <c r="E28" s="46">
        <v>0.25</v>
      </c>
      <c r="F28" s="46"/>
      <c r="G28" s="56">
        <f t="shared" si="0"/>
        <v>1</v>
      </c>
      <c r="H28" s="55" t="s">
        <v>551</v>
      </c>
    </row>
    <row r="29" spans="1:9" ht="12.75">
      <c r="A29" s="44"/>
      <c r="B29" s="44" t="s">
        <v>420</v>
      </c>
      <c r="C29" s="44" t="s">
        <v>421</v>
      </c>
      <c r="D29" s="48">
        <v>4</v>
      </c>
      <c r="E29" s="59">
        <v>3</v>
      </c>
      <c r="F29" s="46">
        <v>1.95</v>
      </c>
      <c r="G29" s="56">
        <f t="shared" si="0"/>
        <v>7.8</v>
      </c>
      <c r="H29" s="55" t="s">
        <v>551</v>
      </c>
      <c r="I29" s="57" t="s">
        <v>176</v>
      </c>
    </row>
    <row r="30" spans="1:9" ht="12.75">
      <c r="A30" s="44"/>
      <c r="B30" s="44" t="s">
        <v>466</v>
      </c>
      <c r="C30" s="44" t="s">
        <v>670</v>
      </c>
      <c r="D30" s="48">
        <v>1</v>
      </c>
      <c r="E30" s="46">
        <v>14</v>
      </c>
      <c r="F30" s="46">
        <v>11.99</v>
      </c>
      <c r="G30" s="56">
        <f t="shared" si="0"/>
        <v>11.99</v>
      </c>
      <c r="H30" s="55" t="s">
        <v>551</v>
      </c>
      <c r="I30" s="57" t="s">
        <v>176</v>
      </c>
    </row>
    <row r="31" spans="1:9" ht="12.75">
      <c r="A31" s="44"/>
      <c r="B31" s="44" t="s">
        <v>669</v>
      </c>
      <c r="C31" s="44"/>
      <c r="D31" s="48">
        <v>1</v>
      </c>
      <c r="E31" s="46">
        <v>3.5</v>
      </c>
      <c r="F31" s="46">
        <v>2.95</v>
      </c>
      <c r="G31" s="56">
        <f t="shared" si="0"/>
        <v>2.95</v>
      </c>
      <c r="H31" s="55" t="s">
        <v>551</v>
      </c>
      <c r="I31" s="57" t="s">
        <v>176</v>
      </c>
    </row>
    <row r="32" spans="1:9" ht="12.75">
      <c r="A32" s="44"/>
      <c r="B32" s="44" t="s">
        <v>553</v>
      </c>
      <c r="C32" s="44" t="s">
        <v>670</v>
      </c>
      <c r="D32" s="48">
        <v>1</v>
      </c>
      <c r="E32" s="46">
        <v>14</v>
      </c>
      <c r="F32" s="46">
        <v>12.34</v>
      </c>
      <c r="G32" s="56">
        <f t="shared" si="0"/>
        <v>12.34</v>
      </c>
      <c r="H32" s="55" t="s">
        <v>551</v>
      </c>
      <c r="I32" s="57" t="s">
        <v>176</v>
      </c>
    </row>
    <row r="33" spans="1:6" ht="12.75">
      <c r="A33" s="44"/>
      <c r="B33" s="44"/>
      <c r="C33" s="44"/>
      <c r="D33" s="48"/>
      <c r="E33" s="46"/>
      <c r="F33" s="46"/>
    </row>
    <row r="34" spans="1:7" ht="12.75">
      <c r="A34" s="44"/>
      <c r="B34" s="44"/>
      <c r="C34" s="44"/>
      <c r="D34" s="48"/>
      <c r="E34" s="46"/>
      <c r="F34" s="46"/>
      <c r="G34" s="56">
        <f t="shared" si="0"/>
      </c>
    </row>
    <row r="35" spans="1:10" ht="12.75">
      <c r="A35" s="29" t="s">
        <v>241</v>
      </c>
      <c r="B35" s="29"/>
      <c r="C35" s="29"/>
      <c r="D35" s="35"/>
      <c r="E35" s="36"/>
      <c r="F35" s="36"/>
      <c r="G35" s="56">
        <f t="shared" si="0"/>
      </c>
      <c r="I35" s="38"/>
      <c r="J35" s="28"/>
    </row>
    <row r="36" spans="2:9" ht="12.75">
      <c r="B36" s="53" t="s">
        <v>345</v>
      </c>
      <c r="D36" s="54">
        <v>0</v>
      </c>
      <c r="G36" s="56">
        <f aca="true" t="shared" si="1" ref="G36:G67">IF(D36&gt;0,IF(I36&gt;"",F36*D36,E36*D36),"")</f>
      </c>
      <c r="I36" s="57" t="s">
        <v>113</v>
      </c>
    </row>
    <row r="37" spans="2:9" ht="12.75">
      <c r="B37" s="53" t="s">
        <v>346</v>
      </c>
      <c r="D37" s="54">
        <v>1</v>
      </c>
      <c r="F37" s="55">
        <v>17.5</v>
      </c>
      <c r="G37" s="56">
        <f t="shared" si="1"/>
        <v>17.5</v>
      </c>
      <c r="H37" s="55" t="s">
        <v>551</v>
      </c>
      <c r="I37" s="57" t="s">
        <v>176</v>
      </c>
    </row>
    <row r="38" spans="2:9" ht="12.75">
      <c r="B38" s="53" t="s">
        <v>347</v>
      </c>
      <c r="D38" s="54">
        <v>2</v>
      </c>
      <c r="F38" s="55">
        <v>5.45</v>
      </c>
      <c r="G38" s="56">
        <f t="shared" si="1"/>
        <v>10.9</v>
      </c>
      <c r="H38" s="55" t="s">
        <v>551</v>
      </c>
      <c r="I38" s="57" t="s">
        <v>176</v>
      </c>
    </row>
    <row r="39" spans="2:9" ht="12.75">
      <c r="B39" s="72" t="s">
        <v>348</v>
      </c>
      <c r="D39" s="54">
        <v>0</v>
      </c>
      <c r="E39" s="55">
        <v>3</v>
      </c>
      <c r="G39" s="56">
        <f t="shared" si="1"/>
      </c>
      <c r="I39" s="57" t="s">
        <v>113</v>
      </c>
    </row>
    <row r="40" spans="2:9" ht="12.75">
      <c r="B40" s="53" t="s">
        <v>349</v>
      </c>
      <c r="C40" s="68" t="s">
        <v>673</v>
      </c>
      <c r="D40" s="54">
        <v>1</v>
      </c>
      <c r="E40" s="55">
        <v>9.92</v>
      </c>
      <c r="F40" s="55">
        <v>9.92</v>
      </c>
      <c r="G40" s="56">
        <f t="shared" si="1"/>
        <v>9.92</v>
      </c>
      <c r="H40" s="55" t="s">
        <v>80</v>
      </c>
      <c r="I40" s="57" t="s">
        <v>176</v>
      </c>
    </row>
    <row r="41" spans="1:9" ht="12.75">
      <c r="A41" s="44"/>
      <c r="B41" s="44" t="s">
        <v>422</v>
      </c>
      <c r="C41" s="44" t="s">
        <v>423</v>
      </c>
      <c r="D41" s="48">
        <v>1</v>
      </c>
      <c r="E41" s="46">
        <v>3.5</v>
      </c>
      <c r="F41" s="46">
        <v>3.5</v>
      </c>
      <c r="G41" s="56">
        <f t="shared" si="1"/>
        <v>3.5</v>
      </c>
      <c r="H41" s="55" t="s">
        <v>551</v>
      </c>
      <c r="I41" s="57" t="s">
        <v>176</v>
      </c>
    </row>
    <row r="42" spans="1:9" ht="12.75">
      <c r="A42" s="44"/>
      <c r="B42" s="44" t="s">
        <v>424</v>
      </c>
      <c r="C42" s="44" t="s">
        <v>425</v>
      </c>
      <c r="D42" s="48">
        <v>1</v>
      </c>
      <c r="E42" s="46">
        <v>22.85</v>
      </c>
      <c r="F42" s="46"/>
      <c r="G42" s="56">
        <f t="shared" si="1"/>
        <v>0</v>
      </c>
      <c r="H42" s="55" t="s">
        <v>113</v>
      </c>
      <c r="I42" s="57" t="s">
        <v>176</v>
      </c>
    </row>
    <row r="43" spans="1:9" ht="12.75">
      <c r="A43" s="44"/>
      <c r="B43" s="44" t="s">
        <v>426</v>
      </c>
      <c r="C43" s="44" t="s">
        <v>427</v>
      </c>
      <c r="D43" s="48">
        <v>1</v>
      </c>
      <c r="E43" s="46">
        <v>9.55</v>
      </c>
      <c r="F43" s="46"/>
      <c r="G43" s="56">
        <f t="shared" si="1"/>
        <v>0</v>
      </c>
      <c r="I43" s="57" t="s">
        <v>113</v>
      </c>
    </row>
    <row r="44" spans="1:9" ht="12.75">
      <c r="A44" s="44"/>
      <c r="B44" s="70" t="s">
        <v>428</v>
      </c>
      <c r="C44" s="44" t="s">
        <v>429</v>
      </c>
      <c r="D44" s="48">
        <v>0</v>
      </c>
      <c r="E44" s="46">
        <v>0</v>
      </c>
      <c r="F44" s="46"/>
      <c r="G44" s="56">
        <f t="shared" si="1"/>
      </c>
      <c r="H44" s="55" t="s">
        <v>80</v>
      </c>
      <c r="I44" s="57" t="s">
        <v>113</v>
      </c>
    </row>
    <row r="45" spans="1:9" ht="12.75">
      <c r="A45" s="44"/>
      <c r="B45" s="44" t="s">
        <v>430</v>
      </c>
      <c r="C45" s="44" t="s">
        <v>431</v>
      </c>
      <c r="D45" s="48">
        <v>1</v>
      </c>
      <c r="E45" s="46">
        <v>8.5</v>
      </c>
      <c r="F45" s="46"/>
      <c r="G45" s="56">
        <f t="shared" si="1"/>
        <v>0</v>
      </c>
      <c r="H45" s="55" t="s">
        <v>80</v>
      </c>
      <c r="I45" s="57" t="s">
        <v>113</v>
      </c>
    </row>
    <row r="46" spans="1:9" ht="12.75">
      <c r="A46" s="44"/>
      <c r="B46" s="44" t="s">
        <v>432</v>
      </c>
      <c r="C46" s="44" t="s">
        <v>433</v>
      </c>
      <c r="D46" s="48">
        <v>1</v>
      </c>
      <c r="E46" s="46">
        <v>4.9</v>
      </c>
      <c r="F46" s="46"/>
      <c r="G46" s="56">
        <f t="shared" si="1"/>
        <v>0</v>
      </c>
      <c r="H46" s="55" t="s">
        <v>80</v>
      </c>
      <c r="I46" s="57" t="s">
        <v>113</v>
      </c>
    </row>
    <row r="47" spans="1:9" ht="12.75">
      <c r="A47" s="44"/>
      <c r="B47" s="44" t="s">
        <v>434</v>
      </c>
      <c r="C47" s="44" t="s">
        <v>435</v>
      </c>
      <c r="D47" s="48">
        <v>1</v>
      </c>
      <c r="E47" s="46">
        <v>2.25</v>
      </c>
      <c r="F47" s="46"/>
      <c r="G47" s="56">
        <f t="shared" si="1"/>
        <v>0</v>
      </c>
      <c r="H47" s="55" t="s">
        <v>80</v>
      </c>
      <c r="I47" s="57" t="s">
        <v>113</v>
      </c>
    </row>
    <row r="48" spans="1:9" ht="12.75">
      <c r="A48" s="44"/>
      <c r="B48" s="44" t="s">
        <v>436</v>
      </c>
      <c r="C48" s="44" t="s">
        <v>437</v>
      </c>
      <c r="D48" s="48">
        <v>1</v>
      </c>
      <c r="E48" s="46">
        <v>1.95</v>
      </c>
      <c r="F48" s="46"/>
      <c r="G48" s="56">
        <f t="shared" si="1"/>
        <v>0</v>
      </c>
      <c r="H48" s="55" t="s">
        <v>80</v>
      </c>
      <c r="I48" s="57" t="s">
        <v>176</v>
      </c>
    </row>
    <row r="49" spans="1:9" ht="12.75">
      <c r="A49" s="44"/>
      <c r="B49" s="44" t="s">
        <v>462</v>
      </c>
      <c r="C49" s="44" t="s">
        <v>544</v>
      </c>
      <c r="D49" s="48">
        <v>1</v>
      </c>
      <c r="E49" s="46">
        <v>9.95</v>
      </c>
      <c r="F49" s="46"/>
      <c r="G49" s="56">
        <f t="shared" si="1"/>
        <v>0</v>
      </c>
      <c r="H49" s="55" t="s">
        <v>80</v>
      </c>
      <c r="I49" s="57" t="s">
        <v>176</v>
      </c>
    </row>
    <row r="50" spans="1:9" ht="12.75">
      <c r="A50" s="44"/>
      <c r="B50" s="44" t="s">
        <v>473</v>
      </c>
      <c r="C50" s="60">
        <v>546799</v>
      </c>
      <c r="D50" s="48">
        <v>8</v>
      </c>
      <c r="E50" s="46">
        <v>1.85</v>
      </c>
      <c r="F50" s="46"/>
      <c r="G50" s="56">
        <f t="shared" si="1"/>
        <v>0</v>
      </c>
      <c r="H50" s="55" t="s">
        <v>80</v>
      </c>
      <c r="I50" s="57" t="s">
        <v>176</v>
      </c>
    </row>
    <row r="51" spans="1:9" ht="12.75">
      <c r="A51" s="44"/>
      <c r="B51" s="44" t="s">
        <v>474</v>
      </c>
      <c r="C51" s="44" t="s">
        <v>545</v>
      </c>
      <c r="D51" s="48">
        <v>1</v>
      </c>
      <c r="E51" s="46">
        <v>7.95</v>
      </c>
      <c r="F51" s="46"/>
      <c r="G51" s="56">
        <f t="shared" si="1"/>
        <v>0</v>
      </c>
      <c r="H51" s="55" t="s">
        <v>80</v>
      </c>
      <c r="I51" s="57" t="s">
        <v>176</v>
      </c>
    </row>
    <row r="52" spans="1:9" ht="12.75">
      <c r="A52" s="44"/>
      <c r="B52" s="44" t="s">
        <v>475</v>
      </c>
      <c r="C52" s="44" t="s">
        <v>545</v>
      </c>
      <c r="D52" s="48">
        <v>1</v>
      </c>
      <c r="E52" s="46">
        <v>9.5</v>
      </c>
      <c r="F52" s="46"/>
      <c r="G52" s="56">
        <f t="shared" si="1"/>
        <v>0</v>
      </c>
      <c r="H52" s="55" t="s">
        <v>551</v>
      </c>
      <c r="I52" s="57" t="s">
        <v>176</v>
      </c>
    </row>
    <row r="53" spans="1:9" ht="12.75">
      <c r="A53" s="44"/>
      <c r="B53" s="44" t="s">
        <v>476</v>
      </c>
      <c r="C53" s="44" t="s">
        <v>672</v>
      </c>
      <c r="D53" s="48">
        <v>10</v>
      </c>
      <c r="E53" s="46">
        <v>0.39</v>
      </c>
      <c r="F53" s="46"/>
      <c r="G53" s="56">
        <f t="shared" si="1"/>
        <v>0</v>
      </c>
      <c r="H53" s="55" t="s">
        <v>80</v>
      </c>
      <c r="I53" s="57" t="s">
        <v>176</v>
      </c>
    </row>
    <row r="54" spans="1:9" ht="12.75">
      <c r="A54" s="44"/>
      <c r="B54" s="44" t="s">
        <v>481</v>
      </c>
      <c r="C54" s="44" t="s">
        <v>482</v>
      </c>
      <c r="D54" s="48">
        <v>1</v>
      </c>
      <c r="E54" s="46">
        <v>14.99</v>
      </c>
      <c r="F54" s="46"/>
      <c r="G54" s="56">
        <f t="shared" si="1"/>
        <v>0</v>
      </c>
      <c r="H54" s="55" t="s">
        <v>80</v>
      </c>
      <c r="I54" s="57" t="s">
        <v>176</v>
      </c>
    </row>
    <row r="55" spans="1:9" ht="12.75">
      <c r="A55" s="44"/>
      <c r="B55" s="44" t="s">
        <v>483</v>
      </c>
      <c r="C55" s="44" t="s">
        <v>484</v>
      </c>
      <c r="D55" s="48">
        <v>1</v>
      </c>
      <c r="E55" s="43">
        <v>3.12</v>
      </c>
      <c r="F55" s="43"/>
      <c r="G55" s="56">
        <f t="shared" si="1"/>
        <v>0</v>
      </c>
      <c r="H55" s="55" t="s">
        <v>80</v>
      </c>
      <c r="I55" s="57" t="s">
        <v>176</v>
      </c>
    </row>
    <row r="56" spans="1:9" ht="12.75">
      <c r="A56" s="44"/>
      <c r="B56" s="41" t="s">
        <v>487</v>
      </c>
      <c r="C56" s="41" t="s">
        <v>488</v>
      </c>
      <c r="D56" s="42">
        <v>1</v>
      </c>
      <c r="E56" s="43">
        <v>4.2</v>
      </c>
      <c r="F56" s="43"/>
      <c r="G56" s="56">
        <f t="shared" si="1"/>
        <v>0</v>
      </c>
      <c r="H56" s="55" t="s">
        <v>80</v>
      </c>
      <c r="I56" s="57" t="s">
        <v>176</v>
      </c>
    </row>
    <row r="57" spans="1:9" ht="12.75">
      <c r="A57" s="44"/>
      <c r="B57" s="41" t="s">
        <v>489</v>
      </c>
      <c r="C57" s="41" t="s">
        <v>546</v>
      </c>
      <c r="D57" s="42">
        <v>1</v>
      </c>
      <c r="E57" s="43">
        <v>17.95</v>
      </c>
      <c r="F57" s="43">
        <v>17.95</v>
      </c>
      <c r="G57" s="56">
        <f t="shared" si="1"/>
        <v>17.95</v>
      </c>
      <c r="H57" s="55" t="s">
        <v>551</v>
      </c>
      <c r="I57" s="57" t="s">
        <v>176</v>
      </c>
    </row>
    <row r="58" spans="1:9" ht="12.75">
      <c r="A58" s="44"/>
      <c r="B58" s="41" t="s">
        <v>490</v>
      </c>
      <c r="C58" s="41" t="s">
        <v>491</v>
      </c>
      <c r="D58" s="42">
        <v>2</v>
      </c>
      <c r="E58" s="43">
        <v>1.99</v>
      </c>
      <c r="F58" s="43"/>
      <c r="G58" s="56">
        <f t="shared" si="1"/>
        <v>0</v>
      </c>
      <c r="H58" s="55" t="s">
        <v>693</v>
      </c>
      <c r="I58" s="57" t="s">
        <v>176</v>
      </c>
    </row>
    <row r="59" spans="1:9" ht="12.75">
      <c r="A59" s="44"/>
      <c r="B59" s="41" t="s">
        <v>492</v>
      </c>
      <c r="C59" s="44" t="s">
        <v>493</v>
      </c>
      <c r="D59" s="42">
        <v>4</v>
      </c>
      <c r="E59" s="43">
        <v>2.35</v>
      </c>
      <c r="F59" s="43"/>
      <c r="G59" s="56">
        <f t="shared" si="1"/>
        <v>0</v>
      </c>
      <c r="H59" s="55" t="s">
        <v>80</v>
      </c>
      <c r="I59" s="57" t="s">
        <v>176</v>
      </c>
    </row>
    <row r="60" spans="1:9" ht="12.75">
      <c r="A60" s="44"/>
      <c r="B60" s="41" t="s">
        <v>494</v>
      </c>
      <c r="C60" s="44" t="s">
        <v>495</v>
      </c>
      <c r="D60" s="42">
        <v>4</v>
      </c>
      <c r="E60" s="43">
        <v>0.18</v>
      </c>
      <c r="F60" s="43"/>
      <c r="G60" s="56">
        <f t="shared" si="1"/>
        <v>0</v>
      </c>
      <c r="H60" s="55" t="s">
        <v>80</v>
      </c>
      <c r="I60" s="57" t="s">
        <v>176</v>
      </c>
    </row>
    <row r="61" spans="1:9" ht="12.75">
      <c r="A61" s="44"/>
      <c r="B61" s="41" t="s">
        <v>496</v>
      </c>
      <c r="C61" s="41" t="s">
        <v>497</v>
      </c>
      <c r="D61" s="42">
        <v>1</v>
      </c>
      <c r="E61" s="43">
        <v>65</v>
      </c>
      <c r="F61" s="43">
        <v>69.77</v>
      </c>
      <c r="G61" s="56">
        <f t="shared" si="1"/>
        <v>69.77</v>
      </c>
      <c r="H61" s="55" t="s">
        <v>551</v>
      </c>
      <c r="I61" s="57" t="s">
        <v>176</v>
      </c>
    </row>
    <row r="62" spans="1:10" ht="25.5">
      <c r="A62" s="44"/>
      <c r="B62" s="71" t="s">
        <v>549</v>
      </c>
      <c r="C62" s="44" t="s">
        <v>498</v>
      </c>
      <c r="D62" s="42">
        <v>0</v>
      </c>
      <c r="E62" s="43">
        <v>85</v>
      </c>
      <c r="F62" s="43"/>
      <c r="G62" s="56">
        <f t="shared" si="1"/>
      </c>
      <c r="H62" s="55" t="s">
        <v>80</v>
      </c>
      <c r="I62" s="57" t="s">
        <v>113</v>
      </c>
      <c r="J62" s="58" t="s">
        <v>681</v>
      </c>
    </row>
    <row r="63" spans="1:9" ht="12.75">
      <c r="A63" s="44"/>
      <c r="B63" s="41" t="s">
        <v>499</v>
      </c>
      <c r="C63" s="41" t="s">
        <v>500</v>
      </c>
      <c r="D63" s="42">
        <v>1</v>
      </c>
      <c r="E63" s="43">
        <v>1</v>
      </c>
      <c r="F63" s="43"/>
      <c r="G63" s="56">
        <f t="shared" si="1"/>
        <v>0</v>
      </c>
      <c r="H63" s="55" t="s">
        <v>80</v>
      </c>
      <c r="I63" s="57" t="s">
        <v>176</v>
      </c>
    </row>
    <row r="64" ht="12.75">
      <c r="G64" s="56">
        <f t="shared" si="1"/>
      </c>
    </row>
    <row r="65" spans="1:10" ht="12.75">
      <c r="A65" s="29" t="s">
        <v>412</v>
      </c>
      <c r="B65" s="29"/>
      <c r="C65" s="29"/>
      <c r="D65" s="35"/>
      <c r="E65" s="36"/>
      <c r="F65" s="36"/>
      <c r="G65" s="56">
        <f t="shared" si="1"/>
      </c>
      <c r="I65" s="38"/>
      <c r="J65" s="28"/>
    </row>
    <row r="66" spans="1:9" ht="12.75">
      <c r="A66" s="44"/>
      <c r="B66" s="44" t="s">
        <v>441</v>
      </c>
      <c r="C66" s="44" t="s">
        <v>442</v>
      </c>
      <c r="D66" s="48">
        <v>1</v>
      </c>
      <c r="E66" s="46">
        <v>3.99</v>
      </c>
      <c r="F66" s="46"/>
      <c r="G66" s="56">
        <f t="shared" si="1"/>
        <v>0</v>
      </c>
      <c r="H66" s="55" t="s">
        <v>80</v>
      </c>
      <c r="I66" s="57" t="s">
        <v>176</v>
      </c>
    </row>
    <row r="67" spans="1:9" ht="12.75">
      <c r="A67" s="44"/>
      <c r="B67" s="44" t="s">
        <v>443</v>
      </c>
      <c r="C67" s="44" t="s">
        <v>444</v>
      </c>
      <c r="D67" s="48">
        <v>1</v>
      </c>
      <c r="E67" s="46">
        <v>18.5</v>
      </c>
      <c r="F67" s="46"/>
      <c r="G67" s="56">
        <f t="shared" si="1"/>
        <v>0</v>
      </c>
      <c r="H67" s="55" t="s">
        <v>80</v>
      </c>
      <c r="I67" s="57" t="s">
        <v>176</v>
      </c>
    </row>
    <row r="68" spans="1:9" ht="12.75">
      <c r="A68" s="44"/>
      <c r="B68" s="44" t="s">
        <v>446</v>
      </c>
      <c r="C68" s="44" t="s">
        <v>671</v>
      </c>
      <c r="D68" s="48">
        <v>4</v>
      </c>
      <c r="E68" s="46">
        <v>6.95</v>
      </c>
      <c r="F68" s="46">
        <v>6.5</v>
      </c>
      <c r="G68" s="56">
        <f aca="true" t="shared" si="2" ref="G68:G105">IF(D68&gt;0,IF(I68&gt;"",F68*D68,E68*D68),"")</f>
        <v>26</v>
      </c>
      <c r="H68" s="55" t="s">
        <v>551</v>
      </c>
      <c r="I68" s="57" t="s">
        <v>176</v>
      </c>
    </row>
    <row r="69" spans="1:10" ht="12.75">
      <c r="A69" s="44"/>
      <c r="B69" s="44" t="s">
        <v>447</v>
      </c>
      <c r="C69" s="44" t="s">
        <v>448</v>
      </c>
      <c r="D69" s="48">
        <v>1</v>
      </c>
      <c r="E69" s="46">
        <v>8.7</v>
      </c>
      <c r="F69" s="46"/>
      <c r="G69" s="56">
        <f t="shared" si="2"/>
        <v>0</v>
      </c>
      <c r="H69" s="55" t="s">
        <v>113</v>
      </c>
      <c r="I69" s="57" t="s">
        <v>308</v>
      </c>
      <c r="J69" s="58" t="s">
        <v>552</v>
      </c>
    </row>
    <row r="70" spans="1:10" ht="12.75">
      <c r="A70" s="44"/>
      <c r="B70" s="44" t="s">
        <v>449</v>
      </c>
      <c r="C70" s="44" t="s">
        <v>448</v>
      </c>
      <c r="D70" s="48">
        <v>1</v>
      </c>
      <c r="E70" s="46">
        <v>8.7</v>
      </c>
      <c r="F70" s="46"/>
      <c r="G70" s="56">
        <f t="shared" si="2"/>
        <v>0</v>
      </c>
      <c r="H70" s="55" t="s">
        <v>113</v>
      </c>
      <c r="I70" s="57" t="s">
        <v>308</v>
      </c>
      <c r="J70" s="58" t="s">
        <v>552</v>
      </c>
    </row>
    <row r="71" spans="1:9" ht="12.75">
      <c r="A71" s="44"/>
      <c r="B71" s="44" t="s">
        <v>450</v>
      </c>
      <c r="C71" s="44" t="s">
        <v>451</v>
      </c>
      <c r="D71" s="48">
        <v>2</v>
      </c>
      <c r="E71" s="46">
        <v>2.45</v>
      </c>
      <c r="F71" s="46"/>
      <c r="G71" s="56">
        <f t="shared" si="2"/>
        <v>0</v>
      </c>
      <c r="H71" s="55" t="s">
        <v>551</v>
      </c>
      <c r="I71" s="57" t="s">
        <v>176</v>
      </c>
    </row>
    <row r="72" spans="1:9" ht="12.75">
      <c r="A72" s="44"/>
      <c r="B72" s="44" t="s">
        <v>517</v>
      </c>
      <c r="C72" s="44"/>
      <c r="D72" s="48"/>
      <c r="E72" s="46"/>
      <c r="F72" s="46"/>
      <c r="G72" s="56">
        <f t="shared" si="2"/>
      </c>
      <c r="H72" s="55" t="s">
        <v>551</v>
      </c>
      <c r="I72" s="57" t="s">
        <v>176</v>
      </c>
    </row>
    <row r="73" spans="1:9" ht="12.75">
      <c r="A73" s="44"/>
      <c r="B73" s="44" t="s">
        <v>452</v>
      </c>
      <c r="C73" s="44" t="s">
        <v>453</v>
      </c>
      <c r="D73" s="48">
        <v>1</v>
      </c>
      <c r="E73" s="46">
        <v>0.87</v>
      </c>
      <c r="F73" s="46"/>
      <c r="G73" s="56">
        <f t="shared" si="2"/>
        <v>0</v>
      </c>
      <c r="H73" s="55" t="s">
        <v>551</v>
      </c>
      <c r="I73" s="57" t="s">
        <v>176</v>
      </c>
    </row>
    <row r="74" spans="1:9" ht="12.75">
      <c r="A74" s="44"/>
      <c r="B74" s="44" t="s">
        <v>454</v>
      </c>
      <c r="C74" s="44" t="s">
        <v>455</v>
      </c>
      <c r="D74" s="48">
        <v>2</v>
      </c>
      <c r="E74" s="46">
        <v>0.34</v>
      </c>
      <c r="F74" s="46"/>
      <c r="G74" s="56">
        <f t="shared" si="2"/>
        <v>0</v>
      </c>
      <c r="H74" s="55" t="s">
        <v>551</v>
      </c>
      <c r="I74" s="57" t="s">
        <v>176</v>
      </c>
    </row>
    <row r="75" spans="1:7" ht="12.75">
      <c r="A75" s="44"/>
      <c r="B75" s="76" t="s">
        <v>456</v>
      </c>
      <c r="C75" s="60">
        <v>549473</v>
      </c>
      <c r="D75" s="48">
        <v>1</v>
      </c>
      <c r="E75" s="46">
        <v>0.31</v>
      </c>
      <c r="F75" s="46"/>
      <c r="G75" s="56">
        <f t="shared" si="2"/>
        <v>0.31</v>
      </c>
    </row>
    <row r="76" spans="1:9" ht="12.75">
      <c r="A76" s="44"/>
      <c r="B76" s="44" t="s">
        <v>457</v>
      </c>
      <c r="C76" s="60">
        <v>571752</v>
      </c>
      <c r="D76" s="48"/>
      <c r="E76" s="46">
        <v>0.35</v>
      </c>
      <c r="F76" s="46"/>
      <c r="G76" s="56">
        <f t="shared" si="2"/>
      </c>
      <c r="H76" s="55" t="s">
        <v>551</v>
      </c>
      <c r="I76" s="57" t="s">
        <v>176</v>
      </c>
    </row>
    <row r="77" spans="1:9" ht="12.75">
      <c r="A77" s="44"/>
      <c r="B77" s="44" t="s">
        <v>457</v>
      </c>
      <c r="C77" s="44" t="s">
        <v>540</v>
      </c>
      <c r="D77" s="48">
        <v>2</v>
      </c>
      <c r="E77" s="46">
        <v>0.2</v>
      </c>
      <c r="F77" s="46"/>
      <c r="G77" s="56">
        <f t="shared" si="2"/>
        <v>0</v>
      </c>
      <c r="H77" s="55" t="s">
        <v>551</v>
      </c>
      <c r="I77" s="57" t="s">
        <v>176</v>
      </c>
    </row>
    <row r="78" spans="1:9" ht="12.75">
      <c r="A78" s="44"/>
      <c r="B78" s="44" t="s">
        <v>458</v>
      </c>
      <c r="C78" s="44" t="s">
        <v>541</v>
      </c>
      <c r="D78" s="48">
        <v>1</v>
      </c>
      <c r="E78" s="46">
        <v>1.42</v>
      </c>
      <c r="F78" s="46"/>
      <c r="G78" s="56">
        <f t="shared" si="2"/>
        <v>0</v>
      </c>
      <c r="H78" s="55" t="s">
        <v>80</v>
      </c>
      <c r="I78" s="57" t="s">
        <v>176</v>
      </c>
    </row>
    <row r="79" spans="1:9" ht="12.75">
      <c r="A79" s="44"/>
      <c r="B79" s="44" t="s">
        <v>459</v>
      </c>
      <c r="C79" s="44" t="s">
        <v>460</v>
      </c>
      <c r="D79" s="48">
        <v>1</v>
      </c>
      <c r="E79" s="46">
        <v>1.75</v>
      </c>
      <c r="F79" s="46"/>
      <c r="G79" s="56">
        <f t="shared" si="2"/>
        <v>0</v>
      </c>
      <c r="H79" s="55" t="s">
        <v>80</v>
      </c>
      <c r="I79" s="57" t="s">
        <v>176</v>
      </c>
    </row>
    <row r="80" spans="1:9" ht="12.75">
      <c r="A80" s="44"/>
      <c r="B80" s="44" t="s">
        <v>461</v>
      </c>
      <c r="C80" s="44" t="s">
        <v>542</v>
      </c>
      <c r="D80" s="48">
        <v>4</v>
      </c>
      <c r="E80" s="46">
        <v>0.27</v>
      </c>
      <c r="F80" s="46"/>
      <c r="G80" s="56">
        <f t="shared" si="2"/>
        <v>0</v>
      </c>
      <c r="H80" s="55" t="s">
        <v>80</v>
      </c>
      <c r="I80" s="57" t="s">
        <v>176</v>
      </c>
    </row>
    <row r="81" spans="1:9" ht="12.75">
      <c r="A81" s="44"/>
      <c r="B81" s="44" t="s">
        <v>461</v>
      </c>
      <c r="C81" s="44" t="s">
        <v>543</v>
      </c>
      <c r="D81" s="48">
        <v>8</v>
      </c>
      <c r="E81" s="46">
        <v>0.3</v>
      </c>
      <c r="F81" s="46"/>
      <c r="G81" s="56">
        <f t="shared" si="2"/>
        <v>0</v>
      </c>
      <c r="H81" s="55" t="s">
        <v>551</v>
      </c>
      <c r="I81" s="57" t="s">
        <v>176</v>
      </c>
    </row>
    <row r="82" spans="1:10" ht="38.25">
      <c r="A82" s="44"/>
      <c r="B82" s="70" t="s">
        <v>467</v>
      </c>
      <c r="C82" s="44" t="s">
        <v>468</v>
      </c>
      <c r="D82" s="48">
        <v>0</v>
      </c>
      <c r="E82" s="46">
        <v>59.14</v>
      </c>
      <c r="F82" s="46"/>
      <c r="G82" s="56">
        <f t="shared" si="2"/>
      </c>
      <c r="H82" s="55" t="s">
        <v>551</v>
      </c>
      <c r="I82" s="57" t="s">
        <v>113</v>
      </c>
      <c r="J82" s="58" t="s">
        <v>682</v>
      </c>
    </row>
    <row r="83" spans="1:10" ht="25.5">
      <c r="A83" s="44"/>
      <c r="B83" s="44" t="s">
        <v>469</v>
      </c>
      <c r="C83" s="44" t="s">
        <v>470</v>
      </c>
      <c r="D83" s="48">
        <v>1</v>
      </c>
      <c r="E83" s="46">
        <v>8.89</v>
      </c>
      <c r="F83" s="46"/>
      <c r="G83" s="56">
        <f t="shared" si="2"/>
        <v>0</v>
      </c>
      <c r="H83" s="55" t="s">
        <v>551</v>
      </c>
      <c r="I83" s="57" t="s">
        <v>176</v>
      </c>
      <c r="J83" s="58" t="s">
        <v>683</v>
      </c>
    </row>
    <row r="84" spans="1:9" ht="12.75">
      <c r="A84" s="44"/>
      <c r="B84" s="44" t="s">
        <v>684</v>
      </c>
      <c r="C84" s="44"/>
      <c r="D84" s="48">
        <v>1</v>
      </c>
      <c r="E84" s="46">
        <v>8</v>
      </c>
      <c r="F84" s="46">
        <v>11</v>
      </c>
      <c r="G84" s="56">
        <f t="shared" si="2"/>
        <v>11</v>
      </c>
      <c r="H84" s="55" t="s">
        <v>693</v>
      </c>
      <c r="I84" s="57" t="s">
        <v>176</v>
      </c>
    </row>
    <row r="85" spans="1:9" ht="12.75">
      <c r="A85" s="44"/>
      <c r="B85" s="44" t="s">
        <v>445</v>
      </c>
      <c r="C85" s="44" t="s">
        <v>548</v>
      </c>
      <c r="D85" s="48">
        <v>1</v>
      </c>
      <c r="E85" s="46">
        <v>8.75</v>
      </c>
      <c r="F85" s="46"/>
      <c r="G85" s="56">
        <f t="shared" si="2"/>
        <v>0</v>
      </c>
      <c r="H85" s="55" t="s">
        <v>551</v>
      </c>
      <c r="I85" s="57" t="s">
        <v>176</v>
      </c>
    </row>
    <row r="86" spans="1:9" ht="12.75">
      <c r="A86" s="44"/>
      <c r="B86" s="44" t="s">
        <v>471</v>
      </c>
      <c r="C86" s="44" t="s">
        <v>472</v>
      </c>
      <c r="D86" s="48">
        <v>1</v>
      </c>
      <c r="E86" s="46">
        <v>2.5</v>
      </c>
      <c r="F86" s="46"/>
      <c r="G86" s="56">
        <f t="shared" si="2"/>
        <v>0</v>
      </c>
      <c r="H86" s="55" t="s">
        <v>80</v>
      </c>
      <c r="I86" s="57" t="s">
        <v>176</v>
      </c>
    </row>
    <row r="87" spans="1:9" ht="12.75">
      <c r="A87" s="44"/>
      <c r="B87" s="44" t="s">
        <v>485</v>
      </c>
      <c r="C87" s="41" t="s">
        <v>86</v>
      </c>
      <c r="D87" s="48">
        <v>1</v>
      </c>
      <c r="E87" s="43"/>
      <c r="F87" s="43"/>
      <c r="G87" s="56">
        <f t="shared" si="2"/>
        <v>0</v>
      </c>
      <c r="H87" s="55" t="s">
        <v>554</v>
      </c>
      <c r="I87" s="57" t="s">
        <v>308</v>
      </c>
    </row>
    <row r="88" spans="1:9" ht="12.75">
      <c r="A88" s="44"/>
      <c r="B88" s="44" t="s">
        <v>486</v>
      </c>
      <c r="C88" s="44" t="s">
        <v>86</v>
      </c>
      <c r="D88" s="48">
        <v>1</v>
      </c>
      <c r="E88" s="43"/>
      <c r="F88" s="43"/>
      <c r="G88" s="56">
        <f t="shared" si="2"/>
        <v>0</v>
      </c>
      <c r="H88" s="55" t="s">
        <v>554</v>
      </c>
      <c r="I88" s="57" t="s">
        <v>308</v>
      </c>
    </row>
    <row r="89" spans="1:6" ht="12.75">
      <c r="A89" s="44"/>
      <c r="B89" s="44"/>
      <c r="C89" s="44"/>
      <c r="D89" s="48"/>
      <c r="E89" s="43"/>
      <c r="F89" s="43"/>
    </row>
    <row r="90" spans="1:10" ht="12.75">
      <c r="A90" s="45" t="s">
        <v>550</v>
      </c>
      <c r="B90" s="44"/>
      <c r="C90" s="44"/>
      <c r="D90" s="48"/>
      <c r="E90" s="61"/>
      <c r="F90" s="61"/>
      <c r="G90" s="56">
        <f aca="true" t="shared" si="3" ref="G90:G95">IF(D90&gt;0,IF(I90&gt;"",F90*D90,E90*D90),"")</f>
      </c>
      <c r="I90" s="62"/>
      <c r="J90" s="63"/>
    </row>
    <row r="91" spans="1:9" ht="12.75">
      <c r="A91" s="44"/>
      <c r="B91" s="44" t="s">
        <v>439</v>
      </c>
      <c r="C91" s="44" t="s">
        <v>440</v>
      </c>
      <c r="D91" s="48">
        <v>6</v>
      </c>
      <c r="E91" s="46">
        <v>0.5</v>
      </c>
      <c r="F91" s="46"/>
      <c r="G91" s="56">
        <f t="shared" si="3"/>
        <v>0</v>
      </c>
      <c r="H91" s="55" t="s">
        <v>693</v>
      </c>
      <c r="I91" s="57" t="s">
        <v>176</v>
      </c>
    </row>
    <row r="92" spans="1:9" ht="12.75">
      <c r="A92" s="44"/>
      <c r="B92" s="44" t="s">
        <v>438</v>
      </c>
      <c r="C92" s="44" t="s">
        <v>547</v>
      </c>
      <c r="D92" s="48">
        <v>2</v>
      </c>
      <c r="E92" s="46">
        <v>3.75</v>
      </c>
      <c r="F92" s="46"/>
      <c r="G92" s="56">
        <f t="shared" si="3"/>
        <v>0</v>
      </c>
      <c r="H92" s="55" t="s">
        <v>551</v>
      </c>
      <c r="I92" s="57" t="s">
        <v>176</v>
      </c>
    </row>
    <row r="93" spans="1:9" ht="12.75">
      <c r="A93" s="44"/>
      <c r="B93" s="41" t="s">
        <v>501</v>
      </c>
      <c r="C93" s="41" t="s">
        <v>502</v>
      </c>
      <c r="D93" s="42">
        <v>0</v>
      </c>
      <c r="E93" s="46">
        <v>14.8</v>
      </c>
      <c r="F93" s="43">
        <v>0</v>
      </c>
      <c r="G93" s="56">
        <f t="shared" si="3"/>
      </c>
      <c r="I93" s="57" t="s">
        <v>176</v>
      </c>
    </row>
    <row r="94" spans="1:9" ht="12.75">
      <c r="A94" s="44"/>
      <c r="B94" s="41" t="s">
        <v>478</v>
      </c>
      <c r="C94" s="41" t="s">
        <v>503</v>
      </c>
      <c r="D94" s="42">
        <v>2</v>
      </c>
      <c r="E94" s="46">
        <v>0.25</v>
      </c>
      <c r="F94" s="43"/>
      <c r="G94" s="56">
        <f t="shared" si="3"/>
        <v>0</v>
      </c>
      <c r="I94" s="57" t="s">
        <v>113</v>
      </c>
    </row>
    <row r="95" spans="1:9" ht="12.75">
      <c r="A95" s="44"/>
      <c r="B95" s="41" t="s">
        <v>504</v>
      </c>
      <c r="C95" s="41" t="s">
        <v>505</v>
      </c>
      <c r="D95" s="42">
        <v>1</v>
      </c>
      <c r="E95" s="46">
        <v>0.25</v>
      </c>
      <c r="F95" s="43"/>
      <c r="G95" s="56">
        <f t="shared" si="3"/>
        <v>0</v>
      </c>
      <c r="I95" s="57" t="s">
        <v>113</v>
      </c>
    </row>
    <row r="96" ht="12.75">
      <c r="G96" s="56">
        <f t="shared" si="2"/>
      </c>
    </row>
    <row r="97" spans="1:10" ht="12.75">
      <c r="A97" s="29" t="s">
        <v>410</v>
      </c>
      <c r="B97" s="29"/>
      <c r="C97" s="29"/>
      <c r="D97" s="35"/>
      <c r="E97" s="36"/>
      <c r="F97" s="36"/>
      <c r="G97" s="56">
        <f t="shared" si="2"/>
      </c>
      <c r="I97" s="38"/>
      <c r="J97" s="28"/>
    </row>
    <row r="98" spans="2:9" ht="12.75">
      <c r="B98" s="53" t="s">
        <v>353</v>
      </c>
      <c r="G98" s="56">
        <f t="shared" si="2"/>
      </c>
      <c r="I98" s="57" t="s">
        <v>176</v>
      </c>
    </row>
    <row r="99" spans="2:9" ht="12.75">
      <c r="B99" s="53" t="s">
        <v>354</v>
      </c>
      <c r="G99" s="56">
        <f t="shared" si="2"/>
      </c>
      <c r="I99" s="57" t="s">
        <v>176</v>
      </c>
    </row>
    <row r="100" spans="2:9" ht="12.75">
      <c r="B100" s="65" t="s">
        <v>558</v>
      </c>
      <c r="C100" s="65" t="s">
        <v>657</v>
      </c>
      <c r="D100" s="65">
        <v>2</v>
      </c>
      <c r="E100" s="53"/>
      <c r="F100" s="65"/>
      <c r="G100" s="56">
        <f t="shared" si="2"/>
        <v>0</v>
      </c>
      <c r="I100" s="57" t="s">
        <v>176</v>
      </c>
    </row>
    <row r="101" spans="2:7" ht="12.75">
      <c r="B101" s="65" t="s">
        <v>352</v>
      </c>
      <c r="C101" s="65" t="s">
        <v>658</v>
      </c>
      <c r="D101" s="65">
        <v>1</v>
      </c>
      <c r="E101" s="53"/>
      <c r="F101" s="65"/>
      <c r="G101" s="56">
        <f t="shared" si="2"/>
        <v>0</v>
      </c>
    </row>
    <row r="102" spans="2:7" ht="12.75">
      <c r="B102" s="65" t="s">
        <v>560</v>
      </c>
      <c r="C102" s="65" t="s">
        <v>659</v>
      </c>
      <c r="D102" s="65">
        <v>1</v>
      </c>
      <c r="E102" s="53"/>
      <c r="F102" s="65"/>
      <c r="G102" s="56">
        <f t="shared" si="2"/>
        <v>0</v>
      </c>
    </row>
    <row r="103" spans="2:7" ht="12.75">
      <c r="B103" s="65" t="s">
        <v>561</v>
      </c>
      <c r="C103" s="65" t="s">
        <v>660</v>
      </c>
      <c r="D103" s="65">
        <v>1</v>
      </c>
      <c r="E103" s="53"/>
      <c r="F103" s="65"/>
      <c r="G103" s="56">
        <f t="shared" si="2"/>
        <v>0</v>
      </c>
    </row>
    <row r="104" spans="2:9" ht="12.75">
      <c r="B104" s="65" t="s">
        <v>562</v>
      </c>
      <c r="C104" s="65" t="s">
        <v>559</v>
      </c>
      <c r="D104" s="65">
        <v>1</v>
      </c>
      <c r="E104" s="53"/>
      <c r="F104" s="66"/>
      <c r="G104" s="56">
        <f t="shared" si="2"/>
        <v>0</v>
      </c>
      <c r="I104" s="57" t="s">
        <v>176</v>
      </c>
    </row>
    <row r="105" spans="2:9" ht="12.75">
      <c r="B105" s="65" t="s">
        <v>697</v>
      </c>
      <c r="C105" s="65" t="s">
        <v>661</v>
      </c>
      <c r="D105" s="65">
        <v>1</v>
      </c>
      <c r="E105" s="53"/>
      <c r="F105" s="65"/>
      <c r="G105" s="56">
        <f t="shared" si="2"/>
        <v>0</v>
      </c>
      <c r="I105" s="57" t="s">
        <v>176</v>
      </c>
    </row>
    <row r="106" spans="1:7" ht="12.75">
      <c r="A106" s="64" t="s">
        <v>627</v>
      </c>
      <c r="C106" s="65"/>
      <c r="D106" s="65"/>
      <c r="E106" s="65"/>
      <c r="G106" s="56">
        <f>IF(D106&gt;0,IF(I106&gt;"",F106*D106,E106*D106),"")</f>
      </c>
    </row>
    <row r="107" spans="2:9" ht="12.75">
      <c r="B107" s="65" t="s">
        <v>241</v>
      </c>
      <c r="C107" s="65" t="s">
        <v>588</v>
      </c>
      <c r="D107" s="65"/>
      <c r="E107" s="65"/>
      <c r="G107" s="56">
        <f>IF(D107&gt;0,IF(I107&gt;"",F107*D107,E107*D107),"")</f>
      </c>
      <c r="I107" s="57" t="s">
        <v>176</v>
      </c>
    </row>
    <row r="108" spans="2:9" ht="12.75">
      <c r="B108" s="65" t="s">
        <v>628</v>
      </c>
      <c r="C108" s="65" t="s">
        <v>588</v>
      </c>
      <c r="D108" s="65"/>
      <c r="E108" s="65"/>
      <c r="G108" s="56">
        <f>IF(D108&gt;0,IF(I108&gt;"",F108*D108,E108*D108),"")</f>
      </c>
      <c r="I108" s="57" t="s">
        <v>176</v>
      </c>
    </row>
    <row r="109" spans="2:7" ht="12.75">
      <c r="B109" s="65" t="s">
        <v>629</v>
      </c>
      <c r="C109" s="65" t="s">
        <v>630</v>
      </c>
      <c r="D109" s="65"/>
      <c r="E109" s="65"/>
      <c r="G109" s="56">
        <f>IF(D109&gt;0,IF(I109&gt;"",F109*D109,E109*D109),"")</f>
      </c>
    </row>
    <row r="110" spans="1:7" ht="12.75">
      <c r="A110" s="64" t="s">
        <v>664</v>
      </c>
      <c r="C110" s="65"/>
      <c r="D110" s="65"/>
      <c r="E110" s="65"/>
      <c r="F110" s="65"/>
      <c r="G110" s="56">
        <f aca="true" t="shared" si="4" ref="G110:G141">IF(D110&gt;0,IF(I110&gt;"",F110*D110,E110*D110),"")</f>
      </c>
    </row>
    <row r="111" spans="2:9" ht="12.75">
      <c r="B111" s="65" t="s">
        <v>563</v>
      </c>
      <c r="C111" s="65" t="s">
        <v>564</v>
      </c>
      <c r="D111" s="67">
        <v>1</v>
      </c>
      <c r="E111" s="65"/>
      <c r="F111" s="53"/>
      <c r="G111" s="56">
        <f t="shared" si="4"/>
        <v>0</v>
      </c>
      <c r="I111" s="57" t="s">
        <v>176</v>
      </c>
    </row>
    <row r="112" spans="2:9" ht="12.75">
      <c r="B112" s="65" t="s">
        <v>565</v>
      </c>
      <c r="C112" s="65" t="s">
        <v>567</v>
      </c>
      <c r="D112" s="67">
        <v>1</v>
      </c>
      <c r="E112" s="65"/>
      <c r="F112" s="53"/>
      <c r="G112" s="56">
        <f t="shared" si="4"/>
        <v>0</v>
      </c>
      <c r="I112" s="57" t="s">
        <v>176</v>
      </c>
    </row>
    <row r="113" spans="2:7" ht="12.75">
      <c r="B113" s="65" t="s">
        <v>566</v>
      </c>
      <c r="C113" s="65" t="s">
        <v>567</v>
      </c>
      <c r="D113" s="65"/>
      <c r="E113" s="65"/>
      <c r="F113" s="53"/>
      <c r="G113" s="56">
        <f t="shared" si="4"/>
      </c>
    </row>
    <row r="114" spans="2:9" ht="12.75">
      <c r="B114" s="65" t="s">
        <v>568</v>
      </c>
      <c r="C114" s="65" t="s">
        <v>569</v>
      </c>
      <c r="D114" s="65">
        <v>1</v>
      </c>
      <c r="E114" s="65"/>
      <c r="F114" s="53"/>
      <c r="G114" s="56">
        <f t="shared" si="4"/>
        <v>0</v>
      </c>
      <c r="I114" s="57" t="s">
        <v>176</v>
      </c>
    </row>
    <row r="115" spans="1:7" ht="12.75">
      <c r="A115" s="64" t="s">
        <v>663</v>
      </c>
      <c r="C115" s="65"/>
      <c r="D115" s="65"/>
      <c r="E115" s="65"/>
      <c r="F115" s="65"/>
      <c r="G115" s="56">
        <f t="shared" si="4"/>
      </c>
    </row>
    <row r="116" spans="2:7" ht="12.75">
      <c r="B116" s="69" t="s">
        <v>570</v>
      </c>
      <c r="C116" s="69" t="s">
        <v>571</v>
      </c>
      <c r="D116" s="65">
        <v>0</v>
      </c>
      <c r="E116" s="65">
        <v>2.99</v>
      </c>
      <c r="F116" s="53"/>
      <c r="G116" s="56">
        <f t="shared" si="4"/>
      </c>
    </row>
    <row r="117" spans="2:9" ht="12.75">
      <c r="B117" s="65" t="s">
        <v>572</v>
      </c>
      <c r="C117" s="65" t="s">
        <v>678</v>
      </c>
      <c r="D117" s="65">
        <v>1</v>
      </c>
      <c r="E117" s="65">
        <v>3.49</v>
      </c>
      <c r="F117" s="53"/>
      <c r="G117" s="56">
        <f t="shared" si="4"/>
        <v>0</v>
      </c>
      <c r="H117" s="55" t="s">
        <v>677</v>
      </c>
      <c r="I117" s="57" t="s">
        <v>176</v>
      </c>
    </row>
    <row r="118" spans="2:7" ht="12.75">
      <c r="B118" s="65" t="s">
        <v>573</v>
      </c>
      <c r="C118" s="65" t="s">
        <v>571</v>
      </c>
      <c r="D118" s="65">
        <v>1</v>
      </c>
      <c r="E118" s="65"/>
      <c r="F118" s="53"/>
      <c r="G118" s="56">
        <f t="shared" si="4"/>
        <v>0</v>
      </c>
    </row>
    <row r="119" spans="2:7" ht="12.75">
      <c r="B119" s="69" t="s">
        <v>656</v>
      </c>
      <c r="C119" s="69" t="s">
        <v>571</v>
      </c>
      <c r="D119" s="67">
        <v>1</v>
      </c>
      <c r="E119" s="65"/>
      <c r="F119" s="53"/>
      <c r="G119" s="56">
        <f t="shared" si="4"/>
        <v>0</v>
      </c>
    </row>
    <row r="120" spans="1:7" ht="12.75">
      <c r="A120" s="64" t="s">
        <v>662</v>
      </c>
      <c r="C120" s="65"/>
      <c r="D120" s="65"/>
      <c r="E120" s="65"/>
      <c r="F120" s="65"/>
      <c r="G120" s="56">
        <f t="shared" si="4"/>
      </c>
    </row>
    <row r="121" spans="2:9" ht="12.75">
      <c r="B121" s="65" t="s">
        <v>578</v>
      </c>
      <c r="C121" s="65" t="s">
        <v>574</v>
      </c>
      <c r="D121" s="67">
        <v>1</v>
      </c>
      <c r="E121" s="65">
        <v>4.99</v>
      </c>
      <c r="G121" s="56">
        <f t="shared" si="4"/>
        <v>0</v>
      </c>
      <c r="H121" s="55" t="s">
        <v>677</v>
      </c>
      <c r="I121" s="57" t="s">
        <v>176</v>
      </c>
    </row>
    <row r="122" spans="2:9" ht="12.75">
      <c r="B122" s="65" t="s">
        <v>575</v>
      </c>
      <c r="C122" s="65" t="s">
        <v>576</v>
      </c>
      <c r="D122" s="67">
        <v>1</v>
      </c>
      <c r="E122" s="65">
        <v>3.79</v>
      </c>
      <c r="G122" s="56">
        <f t="shared" si="4"/>
        <v>0</v>
      </c>
      <c r="H122" s="55" t="s">
        <v>677</v>
      </c>
      <c r="I122" s="57" t="s">
        <v>176</v>
      </c>
    </row>
    <row r="123" spans="2:9" ht="12.75">
      <c r="B123" s="65" t="s">
        <v>676</v>
      </c>
      <c r="C123" s="65" t="s">
        <v>675</v>
      </c>
      <c r="D123" s="67">
        <v>1</v>
      </c>
      <c r="E123" s="65">
        <v>2.99</v>
      </c>
      <c r="G123" s="56">
        <f t="shared" si="4"/>
        <v>0</v>
      </c>
      <c r="H123" s="55" t="s">
        <v>677</v>
      </c>
      <c r="I123" s="57" t="s">
        <v>176</v>
      </c>
    </row>
    <row r="124" spans="2:9" ht="12.75">
      <c r="B124" s="65" t="s">
        <v>579</v>
      </c>
      <c r="C124" s="65" t="s">
        <v>574</v>
      </c>
      <c r="D124" s="67">
        <v>1</v>
      </c>
      <c r="E124" s="67">
        <v>5.29</v>
      </c>
      <c r="G124" s="56">
        <f t="shared" si="4"/>
        <v>0</v>
      </c>
      <c r="H124" s="55" t="s">
        <v>113</v>
      </c>
      <c r="I124" s="57" t="s">
        <v>176</v>
      </c>
    </row>
    <row r="125" spans="2:9" ht="12.75">
      <c r="B125" s="65" t="s">
        <v>679</v>
      </c>
      <c r="C125" s="65" t="s">
        <v>577</v>
      </c>
      <c r="D125" s="67">
        <v>1</v>
      </c>
      <c r="E125" s="65">
        <v>2.59</v>
      </c>
      <c r="G125" s="56">
        <f t="shared" si="4"/>
        <v>0</v>
      </c>
      <c r="H125" s="55" t="s">
        <v>551</v>
      </c>
      <c r="I125" s="57" t="s">
        <v>176</v>
      </c>
    </row>
    <row r="126" spans="1:7" ht="12.75">
      <c r="A126" s="64" t="s">
        <v>580</v>
      </c>
      <c r="C126" s="65"/>
      <c r="D126" s="65"/>
      <c r="E126" s="65"/>
      <c r="F126" s="65"/>
      <c r="G126" s="56">
        <f t="shared" si="4"/>
      </c>
    </row>
    <row r="127" spans="2:9" ht="12.75">
      <c r="B127" s="69" t="s">
        <v>668</v>
      </c>
      <c r="C127" s="69" t="s">
        <v>577</v>
      </c>
      <c r="D127" s="73">
        <v>0</v>
      </c>
      <c r="E127" s="69">
        <v>3.39</v>
      </c>
      <c r="F127" s="74"/>
      <c r="G127" s="75">
        <f t="shared" si="4"/>
      </c>
      <c r="H127" s="74" t="s">
        <v>674</v>
      </c>
      <c r="I127" s="57" t="s">
        <v>113</v>
      </c>
    </row>
    <row r="128" spans="2:9" ht="12.75">
      <c r="B128" s="65" t="s">
        <v>581</v>
      </c>
      <c r="C128" s="65" t="s">
        <v>577</v>
      </c>
      <c r="D128" s="67">
        <v>1</v>
      </c>
      <c r="E128" s="65">
        <v>3.19</v>
      </c>
      <c r="G128" s="56">
        <f t="shared" si="4"/>
        <v>0</v>
      </c>
      <c r="H128" s="55" t="s">
        <v>674</v>
      </c>
      <c r="I128" s="57" t="s">
        <v>176</v>
      </c>
    </row>
    <row r="129" spans="2:9" ht="12.75">
      <c r="B129" s="65" t="s">
        <v>686</v>
      </c>
      <c r="C129" s="65" t="s">
        <v>577</v>
      </c>
      <c r="D129" s="67">
        <v>1</v>
      </c>
      <c r="E129" s="65"/>
      <c r="G129" s="56">
        <f t="shared" si="4"/>
        <v>0</v>
      </c>
      <c r="I129" s="57" t="s">
        <v>176</v>
      </c>
    </row>
    <row r="130" spans="2:9" ht="12.75">
      <c r="B130" s="65" t="s">
        <v>582</v>
      </c>
      <c r="C130" s="65" t="s">
        <v>577</v>
      </c>
      <c r="D130" s="65"/>
      <c r="E130" s="65"/>
      <c r="G130" s="56">
        <f t="shared" si="4"/>
      </c>
      <c r="I130" s="57" t="s">
        <v>113</v>
      </c>
    </row>
    <row r="131" spans="2:9" ht="12.75">
      <c r="B131" s="65" t="s">
        <v>583</v>
      </c>
      <c r="C131" s="65" t="s">
        <v>584</v>
      </c>
      <c r="D131" s="65">
        <v>1</v>
      </c>
      <c r="E131" s="65">
        <v>3.59</v>
      </c>
      <c r="G131" s="56">
        <f t="shared" si="4"/>
        <v>0</v>
      </c>
      <c r="H131" s="55" t="s">
        <v>677</v>
      </c>
      <c r="I131" s="57" t="s">
        <v>176</v>
      </c>
    </row>
    <row r="132" spans="2:9" ht="12.75">
      <c r="B132" s="69" t="s">
        <v>585</v>
      </c>
      <c r="C132" s="65" t="s">
        <v>586</v>
      </c>
      <c r="D132" s="65"/>
      <c r="E132" s="65"/>
      <c r="G132" s="56">
        <f t="shared" si="4"/>
      </c>
      <c r="I132" s="57" t="s">
        <v>113</v>
      </c>
    </row>
    <row r="133" spans="2:9" ht="12.75">
      <c r="B133" s="65" t="s">
        <v>587</v>
      </c>
      <c r="C133" s="65" t="s">
        <v>588</v>
      </c>
      <c r="D133" s="65">
        <v>1</v>
      </c>
      <c r="E133" s="65">
        <v>2.99</v>
      </c>
      <c r="G133" s="56">
        <f t="shared" si="4"/>
        <v>0</v>
      </c>
      <c r="H133" s="55" t="s">
        <v>677</v>
      </c>
      <c r="I133" s="57" t="s">
        <v>176</v>
      </c>
    </row>
    <row r="134" spans="2:9" ht="12.75">
      <c r="B134" s="65" t="s">
        <v>589</v>
      </c>
      <c r="C134" s="65" t="s">
        <v>590</v>
      </c>
      <c r="D134" s="65">
        <v>1</v>
      </c>
      <c r="E134" s="65">
        <v>2.49</v>
      </c>
      <c r="G134" s="56">
        <f t="shared" si="4"/>
        <v>0</v>
      </c>
      <c r="H134" s="55" t="s">
        <v>677</v>
      </c>
      <c r="I134" s="57" t="s">
        <v>176</v>
      </c>
    </row>
    <row r="135" spans="2:9" ht="12.75">
      <c r="B135" s="69" t="s">
        <v>591</v>
      </c>
      <c r="C135" s="69" t="s">
        <v>588</v>
      </c>
      <c r="D135" s="69">
        <v>1</v>
      </c>
      <c r="E135" s="73">
        <v>11.99</v>
      </c>
      <c r="F135" s="74"/>
      <c r="G135" s="75">
        <f t="shared" si="4"/>
        <v>0</v>
      </c>
      <c r="H135" s="74" t="s">
        <v>674</v>
      </c>
      <c r="I135" s="57" t="s">
        <v>113</v>
      </c>
    </row>
    <row r="136" spans="2:9" ht="12.75">
      <c r="B136" s="65" t="s">
        <v>592</v>
      </c>
      <c r="C136" s="65" t="s">
        <v>590</v>
      </c>
      <c r="D136" s="65"/>
      <c r="E136" s="65"/>
      <c r="G136" s="56">
        <f t="shared" si="4"/>
      </c>
      <c r="I136" s="57" t="s">
        <v>176</v>
      </c>
    </row>
    <row r="137" spans="2:9" ht="12.75">
      <c r="B137" s="69" t="s">
        <v>593</v>
      </c>
      <c r="C137" s="69" t="s">
        <v>586</v>
      </c>
      <c r="D137" s="65"/>
      <c r="E137" s="65"/>
      <c r="G137" s="56">
        <f t="shared" si="4"/>
      </c>
      <c r="I137" s="57" t="s">
        <v>113</v>
      </c>
    </row>
    <row r="138" spans="2:9" ht="12.75">
      <c r="B138" s="65" t="s">
        <v>680</v>
      </c>
      <c r="C138" s="65" t="s">
        <v>586</v>
      </c>
      <c r="D138" s="67">
        <v>1</v>
      </c>
      <c r="E138" s="67">
        <v>3.99</v>
      </c>
      <c r="G138" s="56">
        <f t="shared" si="4"/>
        <v>0</v>
      </c>
      <c r="H138" s="55" t="s">
        <v>677</v>
      </c>
      <c r="I138" s="57" t="s">
        <v>176</v>
      </c>
    </row>
    <row r="139" spans="1:7" ht="12.75">
      <c r="A139" s="64" t="s">
        <v>594</v>
      </c>
      <c r="C139" s="65"/>
      <c r="D139" s="65"/>
      <c r="E139" s="65"/>
      <c r="G139" s="56">
        <f t="shared" si="4"/>
      </c>
    </row>
    <row r="140" spans="2:9" ht="12.75">
      <c r="B140" s="65" t="s">
        <v>666</v>
      </c>
      <c r="C140" s="65" t="s">
        <v>595</v>
      </c>
      <c r="D140" s="65">
        <v>1</v>
      </c>
      <c r="E140" s="65">
        <v>3.49</v>
      </c>
      <c r="G140" s="56">
        <f t="shared" si="4"/>
        <v>0</v>
      </c>
      <c r="I140" s="57" t="s">
        <v>176</v>
      </c>
    </row>
    <row r="141" spans="2:9" ht="12.75">
      <c r="B141" s="65" t="s">
        <v>596</v>
      </c>
      <c r="C141" s="65" t="s">
        <v>595</v>
      </c>
      <c r="D141" s="65">
        <v>2</v>
      </c>
      <c r="E141" s="65"/>
      <c r="G141" s="56">
        <f t="shared" si="4"/>
        <v>0</v>
      </c>
      <c r="I141" s="57" t="s">
        <v>176</v>
      </c>
    </row>
    <row r="142" spans="2:9" ht="12.75">
      <c r="B142" s="65" t="s">
        <v>652</v>
      </c>
      <c r="C142" s="65" t="s">
        <v>595</v>
      </c>
      <c r="D142" s="65">
        <v>1</v>
      </c>
      <c r="E142" s="65"/>
      <c r="G142" s="56">
        <v>0</v>
      </c>
      <c r="I142" s="57" t="s">
        <v>176</v>
      </c>
    </row>
    <row r="143" spans="2:7" ht="12.75">
      <c r="B143" s="65"/>
      <c r="C143" s="65"/>
      <c r="D143" s="65"/>
      <c r="E143" s="65"/>
      <c r="G143" s="56">
        <f>IF(D143&gt;0,IF(I143&gt;"",F143*D143,E143*D143),"")</f>
      </c>
    </row>
    <row r="144" spans="1:7" ht="12.75">
      <c r="A144" s="64" t="s">
        <v>598</v>
      </c>
      <c r="C144" s="65"/>
      <c r="D144" s="65"/>
      <c r="E144" s="65"/>
      <c r="G144" s="56">
        <f>IF(D144&gt;0,IF(I144&gt;"",F144*D144,E144*D144),"")</f>
      </c>
    </row>
    <row r="145" spans="2:7" ht="12.75">
      <c r="B145" s="65" t="s">
        <v>599</v>
      </c>
      <c r="C145" s="65" t="s">
        <v>600</v>
      </c>
      <c r="D145" s="67">
        <v>1</v>
      </c>
      <c r="E145" s="65"/>
      <c r="G145" s="56">
        <f>IF(D145&gt;0,IF(I145&gt;"",F145*D145,E145*D145),"")</f>
        <v>0</v>
      </c>
    </row>
    <row r="146" spans="2:9" ht="12.75">
      <c r="B146" s="65" t="s">
        <v>601</v>
      </c>
      <c r="C146" s="65" t="s">
        <v>600</v>
      </c>
      <c r="D146" s="65">
        <v>3</v>
      </c>
      <c r="E146" s="65"/>
      <c r="G146" s="56">
        <f>IF(D146&gt;0,IF(I146&gt;"",F146*D146,E146*D146),"")</f>
        <v>0</v>
      </c>
      <c r="H146" s="55" t="s">
        <v>677</v>
      </c>
      <c r="I146" s="57" t="s">
        <v>176</v>
      </c>
    </row>
    <row r="147" spans="2:5" ht="12.75">
      <c r="B147" s="65"/>
      <c r="C147" s="65"/>
      <c r="D147" s="65"/>
      <c r="E147" s="65"/>
    </row>
    <row r="148" spans="1:7" ht="12.75">
      <c r="A148" s="64" t="s">
        <v>602</v>
      </c>
      <c r="C148" s="65"/>
      <c r="D148" s="65"/>
      <c r="E148" s="65"/>
      <c r="G148" s="56">
        <f>IF(D148&gt;0,IF(I148&gt;"",F148*D148,E148*D148),"")</f>
      </c>
    </row>
    <row r="149" spans="2:9" ht="12.75">
      <c r="B149" s="65" t="s">
        <v>603</v>
      </c>
      <c r="C149" s="65" t="s">
        <v>595</v>
      </c>
      <c r="D149" s="65"/>
      <c r="E149" s="65"/>
      <c r="G149" s="56">
        <f>IF(D149&gt;0,IF(I149&gt;"",F149*D149,E149*D149),"")</f>
      </c>
      <c r="H149" s="55" t="s">
        <v>366</v>
      </c>
      <c r="I149" s="57" t="s">
        <v>176</v>
      </c>
    </row>
    <row r="150" spans="2:9" ht="12.75">
      <c r="B150" s="65" t="s">
        <v>604</v>
      </c>
      <c r="C150" s="65" t="s">
        <v>605</v>
      </c>
      <c r="D150" s="65"/>
      <c r="E150" s="65"/>
      <c r="G150" s="56">
        <f>IF(D150&gt;0,IF(I150&gt;"",F150*D150,E150*D150),"")</f>
      </c>
      <c r="I150" s="57" t="s">
        <v>176</v>
      </c>
    </row>
    <row r="151" spans="2:9" ht="12.75">
      <c r="B151" s="65" t="s">
        <v>606</v>
      </c>
      <c r="C151" s="65" t="s">
        <v>607</v>
      </c>
      <c r="D151" s="65"/>
      <c r="E151" s="65"/>
      <c r="G151" s="56">
        <f>IF(D151&gt;0,IF(I151&gt;"",F151*D151,E151*D151),"")</f>
      </c>
      <c r="I151" s="57" t="s">
        <v>176</v>
      </c>
    </row>
    <row r="152" spans="2:5" ht="12.75">
      <c r="B152" s="65"/>
      <c r="C152" s="65"/>
      <c r="D152" s="65"/>
      <c r="E152" s="65"/>
    </row>
    <row r="153" spans="1:7" ht="12.75">
      <c r="A153" s="64" t="s">
        <v>620</v>
      </c>
      <c r="C153" s="65"/>
      <c r="D153" s="65"/>
      <c r="E153" s="65"/>
      <c r="G153" s="56">
        <f aca="true" t="shared" si="5" ref="G153:G179">IF(D153&gt;0,IF(I153&gt;"",F153*D153,E153*D153),"")</f>
      </c>
    </row>
    <row r="154" spans="2:7" ht="12.75">
      <c r="B154" s="65" t="s">
        <v>621</v>
      </c>
      <c r="C154" s="65" t="s">
        <v>607</v>
      </c>
      <c r="D154" s="65"/>
      <c r="E154" s="65"/>
      <c r="G154" s="56">
        <f t="shared" si="5"/>
      </c>
    </row>
    <row r="155" spans="2:7" ht="12.75">
      <c r="B155" s="65" t="s">
        <v>622</v>
      </c>
      <c r="C155" s="65" t="s">
        <v>607</v>
      </c>
      <c r="D155" s="65"/>
      <c r="E155" s="65"/>
      <c r="G155" s="56">
        <f t="shared" si="5"/>
      </c>
    </row>
    <row r="156" spans="2:7" ht="12.75">
      <c r="B156" s="65" t="s">
        <v>623</v>
      </c>
      <c r="C156" s="65" t="s">
        <v>607</v>
      </c>
      <c r="D156" s="65"/>
      <c r="E156" s="65"/>
      <c r="G156" s="56">
        <f t="shared" si="5"/>
      </c>
    </row>
    <row r="157" spans="2:7" ht="12.75">
      <c r="B157" s="65" t="s">
        <v>624</v>
      </c>
      <c r="C157" s="65" t="s">
        <v>607</v>
      </c>
      <c r="D157" s="65"/>
      <c r="E157" s="65"/>
      <c r="G157" s="56">
        <f t="shared" si="5"/>
      </c>
    </row>
    <row r="158" spans="2:7" ht="12.75">
      <c r="B158" s="65" t="s">
        <v>626</v>
      </c>
      <c r="C158" s="65" t="s">
        <v>625</v>
      </c>
      <c r="D158" s="65"/>
      <c r="E158" s="65"/>
      <c r="G158" s="56">
        <f t="shared" si="5"/>
      </c>
    </row>
    <row r="159" spans="1:7" ht="12.75">
      <c r="A159" s="64" t="s">
        <v>631</v>
      </c>
      <c r="C159" s="65"/>
      <c r="D159" s="65"/>
      <c r="E159" s="65"/>
      <c r="G159" s="56">
        <f t="shared" si="5"/>
      </c>
    </row>
    <row r="160" spans="2:7" ht="12.75">
      <c r="B160" s="65" t="s">
        <v>667</v>
      </c>
      <c r="C160" s="65" t="s">
        <v>625</v>
      </c>
      <c r="D160" s="65"/>
      <c r="E160" s="65"/>
      <c r="G160" s="56">
        <f t="shared" si="5"/>
      </c>
    </row>
    <row r="161" spans="2:9" ht="12.75">
      <c r="B161" s="65" t="s">
        <v>653</v>
      </c>
      <c r="C161" s="65" t="s">
        <v>632</v>
      </c>
      <c r="D161" s="65"/>
      <c r="E161" s="65"/>
      <c r="G161" s="56">
        <f t="shared" si="5"/>
      </c>
      <c r="I161" s="57" t="s">
        <v>176</v>
      </c>
    </row>
    <row r="162" spans="2:9" ht="12.75">
      <c r="B162" s="65" t="s">
        <v>654</v>
      </c>
      <c r="C162" s="65" t="s">
        <v>632</v>
      </c>
      <c r="D162" s="65"/>
      <c r="E162" s="65"/>
      <c r="G162" s="56">
        <f t="shared" si="5"/>
      </c>
      <c r="I162" s="57" t="s">
        <v>176</v>
      </c>
    </row>
    <row r="163" spans="2:9" ht="12.75">
      <c r="B163" s="65" t="s">
        <v>655</v>
      </c>
      <c r="C163" s="65" t="s">
        <v>632</v>
      </c>
      <c r="D163" s="65"/>
      <c r="E163" s="65"/>
      <c r="G163" s="56">
        <f t="shared" si="5"/>
      </c>
      <c r="I163" s="57" t="s">
        <v>176</v>
      </c>
    </row>
    <row r="164" spans="2:9" ht="12.75">
      <c r="B164" s="65" t="s">
        <v>633</v>
      </c>
      <c r="C164" s="65" t="s">
        <v>625</v>
      </c>
      <c r="D164" s="65"/>
      <c r="E164" s="65"/>
      <c r="G164" s="56">
        <f t="shared" si="5"/>
      </c>
      <c r="I164" s="57" t="s">
        <v>113</v>
      </c>
    </row>
    <row r="165" spans="1:7" ht="12.75">
      <c r="A165" s="64" t="s">
        <v>665</v>
      </c>
      <c r="C165" s="65"/>
      <c r="D165" s="65"/>
      <c r="E165" s="65"/>
      <c r="G165" s="56">
        <f t="shared" si="5"/>
      </c>
    </row>
    <row r="166" spans="2:7" ht="12.75">
      <c r="B166" s="65" t="s">
        <v>634</v>
      </c>
      <c r="C166" s="65" t="s">
        <v>625</v>
      </c>
      <c r="D166" s="65"/>
      <c r="E166" s="65"/>
      <c r="G166" s="56">
        <f t="shared" si="5"/>
      </c>
    </row>
    <row r="167" spans="2:7" ht="12.75">
      <c r="B167" s="65" t="s">
        <v>635</v>
      </c>
      <c r="C167" s="65" t="s">
        <v>636</v>
      </c>
      <c r="D167" s="65"/>
      <c r="E167" s="65"/>
      <c r="G167" s="56">
        <f t="shared" si="5"/>
      </c>
    </row>
    <row r="168" spans="2:7" ht="12.75">
      <c r="B168" s="65" t="s">
        <v>637</v>
      </c>
      <c r="C168" s="65" t="s">
        <v>636</v>
      </c>
      <c r="D168" s="65"/>
      <c r="E168" s="65"/>
      <c r="G168" s="56">
        <f t="shared" si="5"/>
      </c>
    </row>
    <row r="169" spans="2:7" ht="12.75">
      <c r="B169" s="65" t="s">
        <v>638</v>
      </c>
      <c r="C169" s="65" t="s">
        <v>636</v>
      </c>
      <c r="D169" s="65"/>
      <c r="E169" s="65"/>
      <c r="G169" s="56">
        <f t="shared" si="5"/>
      </c>
    </row>
    <row r="170" spans="2:7" ht="12.75">
      <c r="B170" s="65" t="s">
        <v>639</v>
      </c>
      <c r="C170" s="65" t="s">
        <v>636</v>
      </c>
      <c r="D170" s="65"/>
      <c r="E170" s="65"/>
      <c r="G170" s="56">
        <f t="shared" si="5"/>
      </c>
    </row>
    <row r="171" spans="2:7" ht="12.75">
      <c r="B171" s="65" t="s">
        <v>640</v>
      </c>
      <c r="C171" s="65" t="s">
        <v>625</v>
      </c>
      <c r="D171" s="65"/>
      <c r="E171" s="65"/>
      <c r="G171" s="56">
        <f t="shared" si="5"/>
      </c>
    </row>
    <row r="172" spans="2:7" ht="12.75">
      <c r="B172" s="65" t="s">
        <v>641</v>
      </c>
      <c r="C172" s="65" t="s">
        <v>636</v>
      </c>
      <c r="D172" s="65"/>
      <c r="E172" s="65"/>
      <c r="G172" s="56">
        <f t="shared" si="5"/>
      </c>
    </row>
    <row r="173" spans="2:7" ht="12.75">
      <c r="B173" s="65" t="s">
        <v>642</v>
      </c>
      <c r="C173" s="65" t="s">
        <v>636</v>
      </c>
      <c r="D173" s="65"/>
      <c r="E173" s="65"/>
      <c r="G173" s="56">
        <f t="shared" si="5"/>
      </c>
    </row>
    <row r="174" spans="2:7" ht="12.75">
      <c r="B174" s="65" t="s">
        <v>643</v>
      </c>
      <c r="C174" s="65" t="s">
        <v>636</v>
      </c>
      <c r="D174" s="65"/>
      <c r="E174" s="65"/>
      <c r="G174" s="56">
        <f t="shared" si="5"/>
      </c>
    </row>
    <row r="175" spans="2:7" ht="12.75">
      <c r="B175" s="65" t="s">
        <v>644</v>
      </c>
      <c r="C175" s="65" t="s">
        <v>636</v>
      </c>
      <c r="D175" s="65"/>
      <c r="E175" s="65"/>
      <c r="G175" s="56">
        <f t="shared" si="5"/>
      </c>
    </row>
    <row r="176" spans="2:7" ht="12.75">
      <c r="B176" s="65" t="s">
        <v>645</v>
      </c>
      <c r="C176" s="65" t="s">
        <v>636</v>
      </c>
      <c r="D176" s="65"/>
      <c r="E176" s="65"/>
      <c r="G176" s="56">
        <f t="shared" si="5"/>
      </c>
    </row>
    <row r="177" ht="12.75">
      <c r="G177" s="56">
        <f t="shared" si="5"/>
      </c>
    </row>
    <row r="178" spans="1:10" ht="12.75">
      <c r="A178" s="29" t="s">
        <v>409</v>
      </c>
      <c r="B178" s="29"/>
      <c r="C178" s="29"/>
      <c r="D178" s="35"/>
      <c r="E178" s="36"/>
      <c r="F178" s="36"/>
      <c r="G178" s="56">
        <f t="shared" si="5"/>
      </c>
      <c r="I178" s="38"/>
      <c r="J178" s="28"/>
    </row>
    <row r="179" spans="2:9" ht="12.75">
      <c r="B179" s="53" t="s">
        <v>331</v>
      </c>
      <c r="D179" s="54">
        <v>2</v>
      </c>
      <c r="G179" s="56">
        <f t="shared" si="5"/>
        <v>0</v>
      </c>
      <c r="I179" s="57" t="s">
        <v>308</v>
      </c>
    </row>
    <row r="180" spans="2:9" ht="12.75">
      <c r="B180" s="53" t="s">
        <v>332</v>
      </c>
      <c r="D180" s="54">
        <v>4</v>
      </c>
      <c r="G180" s="56">
        <f aca="true" t="shared" si="6" ref="G180:G202">IF(D180&gt;0,IF(I180&gt;"",F180*D180,E180*D180),"")</f>
        <v>0</v>
      </c>
      <c r="I180" s="57" t="s">
        <v>308</v>
      </c>
    </row>
    <row r="181" ht="12.75">
      <c r="G181" s="56">
        <f t="shared" si="6"/>
      </c>
    </row>
    <row r="182" spans="1:7" ht="12.75">
      <c r="A182" s="64" t="s">
        <v>608</v>
      </c>
      <c r="C182" s="65"/>
      <c r="D182" s="65"/>
      <c r="E182" s="65"/>
      <c r="G182" s="56">
        <f t="shared" si="6"/>
      </c>
    </row>
    <row r="183" spans="2:9" ht="12.75">
      <c r="B183" s="65" t="s">
        <v>609</v>
      </c>
      <c r="C183" s="65" t="s">
        <v>610</v>
      </c>
      <c r="D183" s="65"/>
      <c r="E183" s="65"/>
      <c r="G183" s="56">
        <f t="shared" si="6"/>
      </c>
      <c r="I183" s="57" t="s">
        <v>176</v>
      </c>
    </row>
    <row r="184" spans="2:9" ht="12.75">
      <c r="B184" s="65" t="s">
        <v>612</v>
      </c>
      <c r="C184" s="65" t="s">
        <v>611</v>
      </c>
      <c r="D184" s="65"/>
      <c r="E184" s="65"/>
      <c r="G184" s="56">
        <f t="shared" si="6"/>
      </c>
      <c r="I184" s="57" t="s">
        <v>176</v>
      </c>
    </row>
    <row r="185" spans="2:7" ht="12.75">
      <c r="B185" s="65"/>
      <c r="C185" s="65"/>
      <c r="D185" s="65"/>
      <c r="E185" s="65"/>
      <c r="G185" s="56">
        <f t="shared" si="6"/>
      </c>
    </row>
    <row r="186" spans="1:7" ht="12.75">
      <c r="A186" s="64" t="s">
        <v>613</v>
      </c>
      <c r="C186" s="65"/>
      <c r="D186" s="65"/>
      <c r="E186" s="65"/>
      <c r="G186" s="56">
        <f t="shared" si="6"/>
      </c>
    </row>
    <row r="187" spans="2:7" ht="12.75">
      <c r="B187" s="65" t="s">
        <v>614</v>
      </c>
      <c r="C187" s="65" t="s">
        <v>615</v>
      </c>
      <c r="D187" s="65"/>
      <c r="E187" s="65"/>
      <c r="G187" s="56">
        <f t="shared" si="6"/>
      </c>
    </row>
    <row r="188" spans="2:7" ht="12.75">
      <c r="B188" s="65" t="s">
        <v>616</v>
      </c>
      <c r="C188" s="65" t="s">
        <v>584</v>
      </c>
      <c r="D188" s="65"/>
      <c r="E188" s="65"/>
      <c r="G188" s="56">
        <f t="shared" si="6"/>
      </c>
    </row>
    <row r="189" spans="2:7" ht="12.75">
      <c r="B189" s="65" t="s">
        <v>617</v>
      </c>
      <c r="C189" s="65" t="s">
        <v>618</v>
      </c>
      <c r="D189" s="65"/>
      <c r="E189" s="65"/>
      <c r="G189" s="56">
        <f t="shared" si="6"/>
      </c>
    </row>
    <row r="190" spans="2:7" ht="12.75">
      <c r="B190" s="65" t="s">
        <v>619</v>
      </c>
      <c r="C190" s="65" t="s">
        <v>595</v>
      </c>
      <c r="D190" s="65"/>
      <c r="E190" s="65"/>
      <c r="G190" s="56">
        <f t="shared" si="6"/>
      </c>
    </row>
    <row r="191" spans="1:7" ht="12.75">
      <c r="A191" s="44"/>
      <c r="B191" s="44"/>
      <c r="C191" s="44"/>
      <c r="D191" s="48"/>
      <c r="E191" s="61"/>
      <c r="F191" s="61"/>
      <c r="G191" s="56">
        <f t="shared" si="6"/>
      </c>
    </row>
    <row r="192" spans="1:7" ht="12.75">
      <c r="A192" s="45" t="s">
        <v>698</v>
      </c>
      <c r="B192" s="44"/>
      <c r="C192" s="44"/>
      <c r="D192" s="48"/>
      <c r="E192" s="61"/>
      <c r="F192" s="61"/>
      <c r="G192" s="56">
        <f t="shared" si="6"/>
      </c>
    </row>
    <row r="193" spans="1:7" ht="12.75">
      <c r="A193" s="44"/>
      <c r="B193" s="44" t="s">
        <v>509</v>
      </c>
      <c r="C193" s="44"/>
      <c r="D193" s="48"/>
      <c r="E193" s="46"/>
      <c r="F193" s="46"/>
      <c r="G193" s="56">
        <f t="shared" si="6"/>
      </c>
    </row>
    <row r="194" spans="1:7" ht="12.75">
      <c r="A194" s="44"/>
      <c r="B194" s="44" t="s">
        <v>512</v>
      </c>
      <c r="C194" s="44"/>
      <c r="D194" s="48"/>
      <c r="E194" s="46"/>
      <c r="F194" s="46"/>
      <c r="G194" s="56">
        <f t="shared" si="6"/>
      </c>
    </row>
    <row r="195" spans="1:7" ht="12.75">
      <c r="A195" s="44"/>
      <c r="B195" s="44" t="s">
        <v>510</v>
      </c>
      <c r="C195" s="44"/>
      <c r="D195" s="48"/>
      <c r="E195" s="46"/>
      <c r="F195" s="46"/>
      <c r="G195" s="56">
        <f t="shared" si="6"/>
      </c>
    </row>
    <row r="196" spans="1:7" ht="12.75">
      <c r="A196" s="44"/>
      <c r="B196" s="44" t="s">
        <v>511</v>
      </c>
      <c r="C196" s="44"/>
      <c r="D196" s="48"/>
      <c r="E196" s="46"/>
      <c r="F196" s="46"/>
      <c r="G196" s="56">
        <f t="shared" si="6"/>
      </c>
    </row>
    <row r="197" spans="1:7" ht="12.75">
      <c r="A197" s="44"/>
      <c r="B197" s="44" t="s">
        <v>513</v>
      </c>
      <c r="C197" s="44"/>
      <c r="D197" s="48"/>
      <c r="E197" s="46"/>
      <c r="F197" s="46"/>
      <c r="G197" s="56">
        <f t="shared" si="6"/>
      </c>
    </row>
    <row r="198" spans="1:7" ht="12.75">
      <c r="A198" s="44"/>
      <c r="B198" s="44" t="s">
        <v>514</v>
      </c>
      <c r="C198" s="44"/>
      <c r="D198" s="48"/>
      <c r="E198" s="46"/>
      <c r="F198" s="46"/>
      <c r="G198" s="56">
        <f t="shared" si="6"/>
      </c>
    </row>
    <row r="199" spans="1:7" ht="12.75">
      <c r="A199" s="44"/>
      <c r="B199" s="44" t="s">
        <v>537</v>
      </c>
      <c r="C199" s="44"/>
      <c r="D199" s="48"/>
      <c r="E199" s="46"/>
      <c r="F199" s="46"/>
      <c r="G199" s="56">
        <f t="shared" si="6"/>
      </c>
    </row>
    <row r="200" spans="1:7" ht="12.75">
      <c r="A200" s="44"/>
      <c r="B200" s="44" t="s">
        <v>515</v>
      </c>
      <c r="C200" s="44"/>
      <c r="D200" s="48"/>
      <c r="E200" s="46"/>
      <c r="F200" s="46"/>
      <c r="G200" s="56">
        <f t="shared" si="6"/>
      </c>
    </row>
    <row r="201" spans="1:7" ht="12.75">
      <c r="A201" s="44"/>
      <c r="B201" s="44" t="s">
        <v>516</v>
      </c>
      <c r="C201" s="44"/>
      <c r="D201" s="48"/>
      <c r="E201" s="46"/>
      <c r="F201" s="46"/>
      <c r="G201" s="56">
        <f t="shared" si="6"/>
      </c>
    </row>
    <row r="202" spans="1:7" ht="12.75">
      <c r="A202" s="44"/>
      <c r="B202" s="44" t="s">
        <v>518</v>
      </c>
      <c r="C202" s="44"/>
      <c r="D202" s="48"/>
      <c r="E202" s="46"/>
      <c r="F202" s="46"/>
      <c r="G202" s="56">
        <f t="shared" si="6"/>
      </c>
    </row>
    <row r="203" spans="1:7" ht="12.75">
      <c r="A203" s="44"/>
      <c r="B203" s="44" t="s">
        <v>519</v>
      </c>
      <c r="C203" s="44"/>
      <c r="D203" s="47"/>
      <c r="E203" s="46"/>
      <c r="F203" s="46"/>
      <c r="G203" s="56">
        <f aca="true" t="shared" si="7" ref="G203:G234">IF(D203&gt;0,IF(I203&gt;"",F203*D203,E203*D203),"")</f>
      </c>
    </row>
    <row r="204" spans="1:7" ht="12.75">
      <c r="A204" s="44"/>
      <c r="B204" s="44" t="s">
        <v>520</v>
      </c>
      <c r="C204" s="44"/>
      <c r="D204" s="48"/>
      <c r="E204" s="46"/>
      <c r="F204" s="46"/>
      <c r="G204" s="56">
        <f t="shared" si="7"/>
      </c>
    </row>
    <row r="205" spans="1:7" ht="12.75">
      <c r="A205" s="44"/>
      <c r="B205" s="44" t="s">
        <v>521</v>
      </c>
      <c r="C205" s="44"/>
      <c r="D205" s="48"/>
      <c r="E205" s="46"/>
      <c r="F205" s="46"/>
      <c r="G205" s="56">
        <f t="shared" si="7"/>
      </c>
    </row>
    <row r="206" spans="1:7" ht="12.75">
      <c r="A206" s="44"/>
      <c r="B206" s="44" t="s">
        <v>463</v>
      </c>
      <c r="C206" s="44"/>
      <c r="D206" s="48"/>
      <c r="E206" s="46"/>
      <c r="F206" s="46"/>
      <c r="G206" s="56">
        <f t="shared" si="7"/>
      </c>
    </row>
    <row r="207" spans="1:7" ht="12.75">
      <c r="A207" s="44"/>
      <c r="B207" s="44" t="s">
        <v>464</v>
      </c>
      <c r="C207" s="44"/>
      <c r="D207" s="48"/>
      <c r="E207" s="46"/>
      <c r="F207" s="46"/>
      <c r="G207" s="56">
        <f t="shared" si="7"/>
      </c>
    </row>
    <row r="208" spans="1:7" ht="12.75">
      <c r="A208" s="44"/>
      <c r="B208" s="44" t="s">
        <v>465</v>
      </c>
      <c r="C208" s="44"/>
      <c r="D208" s="48"/>
      <c r="E208" s="46"/>
      <c r="F208" s="46"/>
      <c r="G208" s="56">
        <f t="shared" si="7"/>
      </c>
    </row>
    <row r="209" spans="1:7" ht="12.75">
      <c r="A209" s="44"/>
      <c r="B209" s="44" t="s">
        <v>522</v>
      </c>
      <c r="C209" s="44"/>
      <c r="D209" s="48"/>
      <c r="E209" s="46"/>
      <c r="F209" s="46"/>
      <c r="G209" s="56">
        <f t="shared" si="7"/>
      </c>
    </row>
    <row r="210" spans="1:7" ht="12.75">
      <c r="A210" s="44"/>
      <c r="B210" s="44" t="s">
        <v>523</v>
      </c>
      <c r="C210" s="44"/>
      <c r="D210" s="48"/>
      <c r="E210" s="46"/>
      <c r="F210" s="46"/>
      <c r="G210" s="56">
        <f t="shared" si="7"/>
      </c>
    </row>
    <row r="211" spans="1:7" ht="12.75">
      <c r="A211" s="44"/>
      <c r="B211" s="44" t="s">
        <v>538</v>
      </c>
      <c r="C211" s="44"/>
      <c r="D211" s="48"/>
      <c r="E211" s="46"/>
      <c r="F211" s="46"/>
      <c r="G211" s="56">
        <f t="shared" si="7"/>
      </c>
    </row>
    <row r="212" spans="1:7" ht="12.75">
      <c r="A212" s="44"/>
      <c r="B212" s="44" t="s">
        <v>528</v>
      </c>
      <c r="C212" s="44"/>
      <c r="D212" s="48"/>
      <c r="E212" s="46"/>
      <c r="F212" s="46"/>
      <c r="G212" s="56">
        <f t="shared" si="7"/>
      </c>
    </row>
    <row r="213" spans="1:7" ht="12.75">
      <c r="A213" s="44"/>
      <c r="B213" s="44" t="s">
        <v>529</v>
      </c>
      <c r="C213" s="44"/>
      <c r="D213" s="48"/>
      <c r="E213" s="46"/>
      <c r="F213" s="46"/>
      <c r="G213" s="56">
        <f t="shared" si="7"/>
      </c>
    </row>
    <row r="214" spans="1:7" ht="12.75">
      <c r="A214" s="44"/>
      <c r="B214" s="44" t="s">
        <v>477</v>
      </c>
      <c r="C214" s="44"/>
      <c r="D214" s="48"/>
      <c r="E214" s="46"/>
      <c r="F214" s="46"/>
      <c r="G214" s="56">
        <f t="shared" si="7"/>
      </c>
    </row>
    <row r="215" spans="1:7" ht="12.75">
      <c r="A215" s="44"/>
      <c r="B215" s="44" t="s">
        <v>478</v>
      </c>
      <c r="C215" s="44"/>
      <c r="D215" s="48"/>
      <c r="E215" s="46"/>
      <c r="F215" s="46"/>
      <c r="G215" s="56">
        <f t="shared" si="7"/>
      </c>
    </row>
    <row r="216" spans="1:7" ht="12.75">
      <c r="A216" s="44"/>
      <c r="B216" s="44" t="s">
        <v>530</v>
      </c>
      <c r="C216" s="44"/>
      <c r="D216" s="48"/>
      <c r="E216" s="46"/>
      <c r="F216" s="46"/>
      <c r="G216" s="56">
        <f t="shared" si="7"/>
      </c>
    </row>
    <row r="217" spans="1:7" ht="12.75">
      <c r="A217" s="44"/>
      <c r="B217" s="44" t="s">
        <v>479</v>
      </c>
      <c r="C217" s="44"/>
      <c r="D217" s="48"/>
      <c r="E217" s="46"/>
      <c r="F217" s="46"/>
      <c r="G217" s="56">
        <f t="shared" si="7"/>
      </c>
    </row>
    <row r="218" spans="1:7" ht="12.75">
      <c r="A218" s="44"/>
      <c r="B218" s="44" t="s">
        <v>480</v>
      </c>
      <c r="C218" s="44"/>
      <c r="D218" s="48"/>
      <c r="E218" s="46"/>
      <c r="F218" s="46"/>
      <c r="G218" s="56">
        <f t="shared" si="7"/>
      </c>
    </row>
    <row r="219" spans="1:7" ht="12.75">
      <c r="A219" s="44"/>
      <c r="B219" s="44" t="s">
        <v>531</v>
      </c>
      <c r="C219" s="44"/>
      <c r="D219" s="48"/>
      <c r="E219" s="46"/>
      <c r="F219" s="46"/>
      <c r="G219" s="56">
        <f t="shared" si="7"/>
      </c>
    </row>
    <row r="220" spans="1:7" ht="12.75">
      <c r="A220" s="44"/>
      <c r="B220" s="44" t="s">
        <v>532</v>
      </c>
      <c r="C220" s="44"/>
      <c r="D220" s="48"/>
      <c r="E220" s="46"/>
      <c r="F220" s="46"/>
      <c r="G220" s="56">
        <f t="shared" si="7"/>
      </c>
    </row>
    <row r="221" spans="1:7" ht="12.75">
      <c r="A221" s="44"/>
      <c r="B221" s="44" t="s">
        <v>533</v>
      </c>
      <c r="C221" s="44"/>
      <c r="D221" s="48"/>
      <c r="E221" s="46"/>
      <c r="F221" s="46"/>
      <c r="G221" s="56">
        <f t="shared" si="7"/>
      </c>
    </row>
    <row r="222" spans="1:7" ht="12.75">
      <c r="A222" s="44"/>
      <c r="B222" s="44" t="s">
        <v>534</v>
      </c>
      <c r="C222" s="44"/>
      <c r="D222" s="48"/>
      <c r="E222" s="46"/>
      <c r="F222" s="46"/>
      <c r="G222" s="56">
        <f t="shared" si="7"/>
      </c>
    </row>
    <row r="223" spans="1:7" ht="12.75">
      <c r="A223" s="44"/>
      <c r="B223" s="44" t="s">
        <v>535</v>
      </c>
      <c r="C223" s="44"/>
      <c r="D223" s="48"/>
      <c r="E223" s="46"/>
      <c r="F223" s="46"/>
      <c r="G223" s="56">
        <f t="shared" si="7"/>
      </c>
    </row>
    <row r="224" spans="1:7" ht="12.75">
      <c r="A224" s="44"/>
      <c r="B224" s="44" t="s">
        <v>539</v>
      </c>
      <c r="C224" s="44"/>
      <c r="D224" s="48"/>
      <c r="E224" s="43"/>
      <c r="F224" s="43"/>
      <c r="G224" s="56">
        <f t="shared" si="7"/>
      </c>
    </row>
    <row r="225" spans="1:7" ht="12.75">
      <c r="A225" s="44"/>
      <c r="B225" s="44" t="s">
        <v>524</v>
      </c>
      <c r="C225" s="44"/>
      <c r="D225" s="48"/>
      <c r="E225" s="46"/>
      <c r="F225" s="46"/>
      <c r="G225" s="56">
        <f t="shared" si="7"/>
      </c>
    </row>
    <row r="226" spans="1:7" ht="12.75">
      <c r="A226" s="44"/>
      <c r="B226" s="44" t="s">
        <v>525</v>
      </c>
      <c r="C226" s="44"/>
      <c r="D226" s="48"/>
      <c r="E226" s="46"/>
      <c r="F226" s="46"/>
      <c r="G226" s="56">
        <f t="shared" si="7"/>
      </c>
    </row>
    <row r="227" spans="1:7" ht="12.75">
      <c r="A227" s="44"/>
      <c r="B227" s="44" t="s">
        <v>526</v>
      </c>
      <c r="C227" s="44"/>
      <c r="D227" s="48"/>
      <c r="E227" s="46"/>
      <c r="F227" s="46"/>
      <c r="G227" s="56">
        <f t="shared" si="7"/>
      </c>
    </row>
    <row r="228" spans="1:7" ht="12.75">
      <c r="A228" s="44"/>
      <c r="B228" s="44" t="s">
        <v>536</v>
      </c>
      <c r="C228" s="44"/>
      <c r="D228" s="48"/>
      <c r="E228" s="46"/>
      <c r="F228" s="46"/>
      <c r="G228" s="56">
        <f t="shared" si="7"/>
      </c>
    </row>
    <row r="229" spans="1:7" ht="12.75">
      <c r="A229" s="44"/>
      <c r="B229" s="44" t="s">
        <v>527</v>
      </c>
      <c r="C229" s="44"/>
      <c r="D229" s="48"/>
      <c r="E229" s="46"/>
      <c r="F229" s="46"/>
      <c r="G229" s="56">
        <f t="shared" si="7"/>
      </c>
    </row>
    <row r="230" ht="12.75">
      <c r="G230" s="56">
        <f t="shared" si="7"/>
      </c>
    </row>
    <row r="231" ht="12.75">
      <c r="G231" s="56">
        <f t="shared" si="7"/>
      </c>
    </row>
    <row r="232" ht="12.75">
      <c r="G232" s="56">
        <f t="shared" si="7"/>
      </c>
    </row>
    <row r="233" ht="12.75">
      <c r="G233" s="56">
        <f t="shared" si="7"/>
      </c>
    </row>
    <row r="234" ht="12.75">
      <c r="G234" s="56">
        <f t="shared" si="7"/>
      </c>
    </row>
    <row r="235" ht="12.75">
      <c r="G235" s="56">
        <f>IF(D235&gt;0,IF(I235&gt;"",F235*D235,E235*D235),"")</f>
      </c>
    </row>
    <row r="236" ht="12.75">
      <c r="G236" s="56">
        <f>IF(D236&gt;0,IF(I236&gt;"",F236*D236,E236*D236),"")</f>
      </c>
    </row>
  </sheetData>
  <printOptions/>
  <pageMargins left="0.75" right="0.75" top="1" bottom="1" header="0.5" footer="0.5"/>
  <pageSetup horizontalDpi="600" verticalDpi="600" orientation="landscape" r:id="rId1"/>
  <headerFooter alignWithMargins="0">
    <oddHeader>&amp;C&amp;A</oddHeader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D11"/>
  <sheetViews>
    <sheetView workbookViewId="0" topLeftCell="A3">
      <selection activeCell="C15" sqref="C15"/>
    </sheetView>
  </sheetViews>
  <sheetFormatPr defaultColWidth="9.140625" defaultRowHeight="12.75"/>
  <cols>
    <col min="1" max="2" width="16.140625" style="0" customWidth="1"/>
    <col min="3" max="3" width="10.140625" style="0" bestFit="1" customWidth="1"/>
    <col min="4" max="4" width="11.7109375" style="0" bestFit="1" customWidth="1"/>
  </cols>
  <sheetData>
    <row r="2" spans="1:2" ht="15.75">
      <c r="A2" s="2" t="s">
        <v>72</v>
      </c>
      <c r="B2" s="2"/>
    </row>
    <row r="3" spans="1:3" ht="12.75">
      <c r="A3" s="5" t="s">
        <v>71</v>
      </c>
      <c r="B3" s="7" t="s">
        <v>90</v>
      </c>
      <c r="C3" s="7" t="s">
        <v>1</v>
      </c>
    </row>
    <row r="4" spans="1:3" ht="12.75">
      <c r="A4" t="s">
        <v>120</v>
      </c>
      <c r="B4" s="3"/>
      <c r="C4" s="3">
        <v>4000</v>
      </c>
    </row>
    <row r="5" spans="1:3" ht="12.75">
      <c r="A5" s="10" t="s">
        <v>73</v>
      </c>
      <c r="B5" s="3">
        <f>SUM(Labour!$C1:$C$100)</f>
        <v>0</v>
      </c>
      <c r="C5" s="3">
        <f>SUM(Labour!$D$2:$D$100)</f>
        <v>2500</v>
      </c>
    </row>
    <row r="6" spans="1:3" ht="12.75">
      <c r="A6" t="s">
        <v>75</v>
      </c>
      <c r="B6" s="3">
        <f>SUM(Body!$D3:$D$93)</f>
        <v>0</v>
      </c>
      <c r="C6" s="3">
        <f>SUM(Body!$E$3:$E$93)</f>
        <v>2579.675</v>
      </c>
    </row>
    <row r="7" spans="1:3" ht="12.75">
      <c r="A7" t="s">
        <v>68</v>
      </c>
      <c r="B7" s="3">
        <f>SUM(Mechanical!$D$3:$D$100)</f>
        <v>0</v>
      </c>
      <c r="C7" s="3">
        <f>SUM(Mechanical!$E$3:$E$100)</f>
        <v>1506.56</v>
      </c>
    </row>
    <row r="8" spans="1:3" ht="12.75">
      <c r="A8" t="s">
        <v>69</v>
      </c>
      <c r="B8" s="3">
        <f>SUM(Interior!$D$3:$D$87)</f>
        <v>22</v>
      </c>
      <c r="C8" s="3">
        <f>SUM(Interior!$E$3:$E$87)</f>
        <v>2512.5</v>
      </c>
    </row>
    <row r="9" spans="1:3" ht="12.75">
      <c r="A9" t="s">
        <v>70</v>
      </c>
      <c r="B9" s="3">
        <f>SUM(Equipment!$D$3:$D$103)</f>
        <v>0</v>
      </c>
      <c r="C9" s="3">
        <f>SUM(Equipment!$E$3:$E$103)</f>
        <v>3754.5125</v>
      </c>
    </row>
    <row r="10" spans="2:3" ht="12.75">
      <c r="B10" s="3"/>
      <c r="C10" s="3"/>
    </row>
    <row r="11" spans="2:4" ht="12.75">
      <c r="B11" s="4">
        <f>SUM(B4:B10)</f>
        <v>22</v>
      </c>
      <c r="C11" s="4">
        <f>SUM(C4:C10)</f>
        <v>16853.247499999998</v>
      </c>
      <c r="D11" s="8">
        <f>SUM(B11:C11)</f>
        <v>16875.247499999998</v>
      </c>
    </row>
    <row r="13" s="9" customFormat="1" ht="15"/>
  </sheetData>
  <printOptions/>
  <pageMargins left="0.75" right="0.75" top="1" bottom="1" header="0.5" footer="0.5"/>
  <pageSetup horizontalDpi="600" verticalDpi="600" orientation="landscape" r:id="rId1"/>
  <headerFooter alignWithMargins="0">
    <oddHeader>&amp;C&amp;A</oddHeader>
    <oddFooter>&amp;CPage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3"/>
  <sheetViews>
    <sheetView workbookViewId="0" topLeftCell="A1">
      <selection activeCell="C34" sqref="C34"/>
    </sheetView>
  </sheetViews>
  <sheetFormatPr defaultColWidth="9.140625" defaultRowHeight="12.75"/>
  <cols>
    <col min="1" max="1" width="16.421875" style="0" customWidth="1"/>
    <col min="5" max="5" width="48.140625" style="0" customWidth="1"/>
  </cols>
  <sheetData>
    <row r="1" spans="1:5" s="1" customFormat="1" ht="12.75">
      <c r="A1" s="5" t="s">
        <v>2</v>
      </c>
      <c r="B1" s="5" t="s">
        <v>106</v>
      </c>
      <c r="C1" s="5" t="s">
        <v>90</v>
      </c>
      <c r="D1" s="5" t="s">
        <v>1</v>
      </c>
      <c r="E1" s="5" t="s">
        <v>4</v>
      </c>
    </row>
    <row r="2" ht="12.75">
      <c r="A2" t="s">
        <v>84</v>
      </c>
    </row>
    <row r="3" spans="1:5" ht="12.75">
      <c r="A3" t="s">
        <v>109</v>
      </c>
      <c r="D3">
        <v>2500</v>
      </c>
      <c r="E3" t="s">
        <v>212</v>
      </c>
    </row>
  </sheetData>
  <printOptions/>
  <pageMargins left="0.75" right="0.75" top="1" bottom="1" header="0.5" footer="0.5"/>
  <pageSetup horizontalDpi="600" verticalDpi="600" orientation="landscape" r:id="rId1"/>
  <headerFooter alignWithMargins="0">
    <oddHeader>&amp;C&amp;A</oddHeader>
    <oddFooter>&amp;CPage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29"/>
  <sheetViews>
    <sheetView workbookViewId="0" topLeftCell="A1">
      <selection activeCell="F22" sqref="F22"/>
    </sheetView>
  </sheetViews>
  <sheetFormatPr defaultColWidth="9.140625" defaultRowHeight="12.75"/>
  <cols>
    <col min="1" max="1" width="27.57421875" style="0" bestFit="1" customWidth="1"/>
    <col min="2" max="2" width="20.7109375" style="0" bestFit="1" customWidth="1"/>
    <col min="3" max="3" width="17.28125" style="0" customWidth="1"/>
    <col min="4" max="5" width="9.140625" style="3" customWidth="1"/>
    <col min="6" max="6" width="39.57421875" style="0" customWidth="1"/>
  </cols>
  <sheetData>
    <row r="1" spans="4:5" ht="12.75">
      <c r="D1" s="4">
        <f>SUM($D$3:$D$92)</f>
        <v>0</v>
      </c>
      <c r="E1" s="4">
        <f>SUM($E$3:$E$92)</f>
        <v>2579.675</v>
      </c>
    </row>
    <row r="2" spans="1:6" ht="12.75">
      <c r="A2" s="5" t="s">
        <v>3</v>
      </c>
      <c r="B2" s="5" t="s">
        <v>0</v>
      </c>
      <c r="C2" s="5" t="s">
        <v>2</v>
      </c>
      <c r="D2" s="6" t="s">
        <v>90</v>
      </c>
      <c r="E2" s="6" t="s">
        <v>1</v>
      </c>
      <c r="F2" s="5" t="s">
        <v>4</v>
      </c>
    </row>
    <row r="3" spans="1:5" ht="12.75">
      <c r="A3" t="s">
        <v>6</v>
      </c>
      <c r="B3" t="s">
        <v>125</v>
      </c>
      <c r="C3" t="s">
        <v>133</v>
      </c>
      <c r="E3" s="3">
        <v>19.95</v>
      </c>
    </row>
    <row r="4" spans="1:5" ht="12.75">
      <c r="A4" t="s">
        <v>7</v>
      </c>
      <c r="B4" t="s">
        <v>124</v>
      </c>
      <c r="C4" t="s">
        <v>133</v>
      </c>
      <c r="E4" s="3">
        <v>27.5</v>
      </c>
    </row>
    <row r="5" spans="1:5" ht="12.75">
      <c r="A5" t="s">
        <v>27</v>
      </c>
      <c r="C5" t="s">
        <v>80</v>
      </c>
      <c r="E5" s="3">
        <f>45*1.175</f>
        <v>52.875</v>
      </c>
    </row>
    <row r="6" spans="1:5" ht="12.75">
      <c r="A6" t="s">
        <v>28</v>
      </c>
      <c r="C6" t="s">
        <v>80</v>
      </c>
      <c r="E6" s="3">
        <f>54*1.175</f>
        <v>63.45</v>
      </c>
    </row>
    <row r="7" spans="1:5" ht="12.75">
      <c r="A7" t="s">
        <v>30</v>
      </c>
      <c r="B7" t="s">
        <v>97</v>
      </c>
      <c r="C7" t="s">
        <v>91</v>
      </c>
      <c r="E7" s="3">
        <v>702.13</v>
      </c>
    </row>
    <row r="8" spans="1:5" ht="12.75">
      <c r="A8" t="s">
        <v>110</v>
      </c>
      <c r="C8" t="s">
        <v>84</v>
      </c>
      <c r="E8" s="3">
        <v>28.2</v>
      </c>
    </row>
    <row r="9" spans="1:5" ht="12.75">
      <c r="A9" t="s">
        <v>39</v>
      </c>
      <c r="B9" t="s">
        <v>81</v>
      </c>
      <c r="C9" t="s">
        <v>81</v>
      </c>
      <c r="E9" s="3">
        <v>200</v>
      </c>
    </row>
    <row r="10" spans="1:5" ht="12.75">
      <c r="A10" t="s">
        <v>58</v>
      </c>
      <c r="B10" t="s">
        <v>83</v>
      </c>
      <c r="C10" t="s">
        <v>82</v>
      </c>
      <c r="E10" s="3">
        <f>42*1.175</f>
        <v>49.35</v>
      </c>
    </row>
    <row r="11" spans="1:5" ht="12.75">
      <c r="A11" t="s">
        <v>59</v>
      </c>
      <c r="B11" t="s">
        <v>83</v>
      </c>
      <c r="C11" t="s">
        <v>82</v>
      </c>
      <c r="E11" s="3">
        <f>40.4*1.175</f>
        <v>47.47</v>
      </c>
    </row>
    <row r="12" spans="1:5" ht="12.75">
      <c r="A12" t="s">
        <v>65</v>
      </c>
      <c r="E12" s="3">
        <v>32</v>
      </c>
    </row>
    <row r="13" spans="1:5" ht="12.75">
      <c r="A13" t="s">
        <v>101</v>
      </c>
      <c r="C13" t="s">
        <v>102</v>
      </c>
      <c r="E13" s="3">
        <v>27.5</v>
      </c>
    </row>
    <row r="14" spans="1:5" ht="12.75">
      <c r="A14" t="s">
        <v>122</v>
      </c>
      <c r="B14" t="s">
        <v>123</v>
      </c>
      <c r="C14" t="s">
        <v>80</v>
      </c>
      <c r="E14" s="3">
        <f>30*1.175</f>
        <v>35.25</v>
      </c>
    </row>
    <row r="15" spans="1:5" ht="12.75">
      <c r="A15" t="s">
        <v>185</v>
      </c>
      <c r="C15" t="s">
        <v>205</v>
      </c>
      <c r="E15" s="3">
        <v>30</v>
      </c>
    </row>
    <row r="16" spans="1:5" ht="12.75">
      <c r="A16" t="s">
        <v>206</v>
      </c>
      <c r="B16" t="s">
        <v>207</v>
      </c>
      <c r="C16" t="s">
        <v>114</v>
      </c>
      <c r="E16" s="3">
        <v>40</v>
      </c>
    </row>
    <row r="17" spans="1:5" ht="12.75">
      <c r="A17" t="s">
        <v>5</v>
      </c>
      <c r="C17" t="s">
        <v>187</v>
      </c>
      <c r="E17" s="3">
        <v>98</v>
      </c>
    </row>
    <row r="18" spans="1:5" ht="12.75">
      <c r="A18" t="s">
        <v>52</v>
      </c>
      <c r="C18" t="s">
        <v>128</v>
      </c>
      <c r="E18" s="3">
        <v>35</v>
      </c>
    </row>
    <row r="19" spans="1:5" ht="12.75">
      <c r="A19" t="s">
        <v>12</v>
      </c>
      <c r="B19" t="s">
        <v>77</v>
      </c>
      <c r="C19" t="s">
        <v>130</v>
      </c>
      <c r="E19" s="3">
        <v>0</v>
      </c>
    </row>
    <row r="20" spans="1:5" ht="12.75">
      <c r="A20" t="s">
        <v>13</v>
      </c>
      <c r="B20" t="s">
        <v>76</v>
      </c>
      <c r="C20" t="s">
        <v>130</v>
      </c>
      <c r="E20" s="3">
        <v>780</v>
      </c>
    </row>
    <row r="21" spans="1:4" ht="12.75">
      <c r="A21" s="11" t="s">
        <v>23</v>
      </c>
      <c r="B21" s="11" t="s">
        <v>79</v>
      </c>
      <c r="C21" s="11" t="s">
        <v>114</v>
      </c>
      <c r="D21" s="12">
        <v>0</v>
      </c>
    </row>
    <row r="22" spans="1:5" ht="12.75">
      <c r="A22" t="s">
        <v>24</v>
      </c>
      <c r="B22" t="s">
        <v>78</v>
      </c>
      <c r="C22" t="s">
        <v>114</v>
      </c>
      <c r="E22" s="3">
        <v>250</v>
      </c>
    </row>
    <row r="23" spans="1:5" ht="12.75">
      <c r="A23" s="14" t="s">
        <v>189</v>
      </c>
      <c r="B23" s="14"/>
      <c r="C23" s="14" t="s">
        <v>187</v>
      </c>
      <c r="D23" s="15"/>
      <c r="E23" s="15">
        <v>0</v>
      </c>
    </row>
    <row r="24" spans="1:5" ht="12.75">
      <c r="A24" s="14" t="s">
        <v>188</v>
      </c>
      <c r="B24" s="14"/>
      <c r="C24" s="14" t="s">
        <v>204</v>
      </c>
      <c r="D24" s="15"/>
      <c r="E24" s="15">
        <v>7</v>
      </c>
    </row>
    <row r="25" spans="1:5" s="11" customFormat="1" ht="12.75">
      <c r="A25" s="11" t="s">
        <v>62</v>
      </c>
      <c r="C25" s="11" t="s">
        <v>80</v>
      </c>
      <c r="D25" s="12">
        <v>0</v>
      </c>
      <c r="E25" s="12"/>
    </row>
    <row r="26" spans="1:5" s="11" customFormat="1" ht="12.75">
      <c r="A26" s="11" t="s">
        <v>63</v>
      </c>
      <c r="B26" s="11" t="s">
        <v>121</v>
      </c>
      <c r="C26" s="11" t="s">
        <v>80</v>
      </c>
      <c r="D26" s="12">
        <v>0</v>
      </c>
      <c r="E26" s="12"/>
    </row>
    <row r="27" spans="1:5" s="11" customFormat="1" ht="12.75">
      <c r="A27" s="11" t="s">
        <v>29</v>
      </c>
      <c r="D27" s="12"/>
      <c r="E27" s="12"/>
    </row>
    <row r="28" spans="1:5" ht="12.75">
      <c r="A28" s="14" t="s">
        <v>198</v>
      </c>
      <c r="B28" s="14"/>
      <c r="C28" s="14" t="s">
        <v>199</v>
      </c>
      <c r="D28" s="15"/>
      <c r="E28" s="15">
        <v>10</v>
      </c>
    </row>
    <row r="29" spans="1:5" ht="12.75">
      <c r="A29" s="14" t="s">
        <v>290</v>
      </c>
      <c r="B29" s="14" t="s">
        <v>291</v>
      </c>
      <c r="C29" s="14" t="s">
        <v>292</v>
      </c>
      <c r="E29" s="3">
        <v>44</v>
      </c>
    </row>
  </sheetData>
  <printOptions/>
  <pageMargins left="0.75" right="0.75" top="1" bottom="1" header="0.5" footer="0.5"/>
  <pageSetup horizontalDpi="600" verticalDpi="600" orientation="landscape" r:id="rId1"/>
  <headerFooter alignWithMargins="0">
    <oddHeader>&amp;C&amp;A</oddHeader>
    <oddFooter>&amp;CPage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44"/>
  <sheetViews>
    <sheetView workbookViewId="0" topLeftCell="A12">
      <selection activeCell="E44" sqref="E44"/>
    </sheetView>
  </sheetViews>
  <sheetFormatPr defaultColWidth="9.140625" defaultRowHeight="12.75"/>
  <cols>
    <col min="1" max="1" width="24.28125" style="0" bestFit="1" customWidth="1"/>
    <col min="2" max="2" width="21.00390625" style="0" customWidth="1"/>
    <col min="3" max="3" width="13.7109375" style="0" bestFit="1" customWidth="1"/>
    <col min="4" max="5" width="9.140625" style="3" customWidth="1"/>
    <col min="6" max="6" width="42.8515625" style="0" customWidth="1"/>
  </cols>
  <sheetData>
    <row r="1" spans="4:5" ht="12.75">
      <c r="D1" s="4">
        <f>SUM($D$3:$D$97)</f>
        <v>0</v>
      </c>
      <c r="E1" s="4">
        <f>SUM($E$3:$E$97)</f>
        <v>1506.56</v>
      </c>
    </row>
    <row r="2" spans="1:6" ht="12.75">
      <c r="A2" s="5" t="s">
        <v>3</v>
      </c>
      <c r="B2" s="5" t="s">
        <v>0</v>
      </c>
      <c r="C2" s="5" t="s">
        <v>2</v>
      </c>
      <c r="D2" s="6" t="s">
        <v>90</v>
      </c>
      <c r="E2" s="6" t="s">
        <v>1</v>
      </c>
      <c r="F2" s="5" t="s">
        <v>4</v>
      </c>
    </row>
    <row r="3" spans="1:6" ht="12.75">
      <c r="A3" t="s">
        <v>8</v>
      </c>
      <c r="B3" t="s">
        <v>86</v>
      </c>
      <c r="C3" t="s">
        <v>91</v>
      </c>
      <c r="E3" s="3">
        <v>0</v>
      </c>
      <c r="F3" t="s">
        <v>142</v>
      </c>
    </row>
    <row r="4" spans="1:6" ht="12.75">
      <c r="A4" t="s">
        <v>9</v>
      </c>
      <c r="B4" t="s">
        <v>86</v>
      </c>
      <c r="C4" t="s">
        <v>91</v>
      </c>
      <c r="E4" s="3">
        <v>0</v>
      </c>
      <c r="F4" t="s">
        <v>142</v>
      </c>
    </row>
    <row r="5" spans="1:6" ht="12.75">
      <c r="A5" t="s">
        <v>10</v>
      </c>
      <c r="B5" t="s">
        <v>86</v>
      </c>
      <c r="C5" t="s">
        <v>91</v>
      </c>
      <c r="E5" s="3">
        <v>0</v>
      </c>
      <c r="F5" t="s">
        <v>142</v>
      </c>
    </row>
    <row r="6" spans="1:6" ht="12.75">
      <c r="A6" t="s">
        <v>33</v>
      </c>
      <c r="B6" t="s">
        <v>141</v>
      </c>
      <c r="C6" t="s">
        <v>91</v>
      </c>
      <c r="E6" s="3">
        <v>0</v>
      </c>
      <c r="F6" t="s">
        <v>142</v>
      </c>
    </row>
    <row r="7" spans="1:5" ht="12.75">
      <c r="A7" t="s">
        <v>54</v>
      </c>
      <c r="B7" t="s">
        <v>89</v>
      </c>
      <c r="C7" t="s">
        <v>84</v>
      </c>
      <c r="E7" s="3">
        <v>211.5</v>
      </c>
    </row>
    <row r="8" spans="1:5" ht="12.75">
      <c r="A8" t="s">
        <v>55</v>
      </c>
      <c r="B8" t="s">
        <v>87</v>
      </c>
      <c r="C8" t="s">
        <v>84</v>
      </c>
      <c r="E8" s="3">
        <v>293.75</v>
      </c>
    </row>
    <row r="9" spans="1:5" ht="12.75">
      <c r="A9" t="s">
        <v>105</v>
      </c>
      <c r="C9" t="s">
        <v>84</v>
      </c>
      <c r="E9" s="3">
        <v>28.2</v>
      </c>
    </row>
    <row r="10" spans="1:5" ht="12.75">
      <c r="A10" t="s">
        <v>67</v>
      </c>
      <c r="B10" t="s">
        <v>88</v>
      </c>
      <c r="C10" t="s">
        <v>140</v>
      </c>
      <c r="E10" s="3">
        <v>70</v>
      </c>
    </row>
    <row r="11" spans="1:5" ht="12.75">
      <c r="A11" t="s">
        <v>74</v>
      </c>
      <c r="B11" t="s">
        <v>85</v>
      </c>
      <c r="C11" t="s">
        <v>140</v>
      </c>
      <c r="E11" s="3">
        <v>5</v>
      </c>
    </row>
    <row r="12" spans="1:5" ht="12.75">
      <c r="A12" t="s">
        <v>98</v>
      </c>
      <c r="B12" t="s">
        <v>99</v>
      </c>
      <c r="C12" t="s">
        <v>100</v>
      </c>
      <c r="E12" s="3">
        <v>30</v>
      </c>
    </row>
    <row r="13" spans="1:5" ht="12.75">
      <c r="A13" t="s">
        <v>136</v>
      </c>
      <c r="B13" t="s">
        <v>139</v>
      </c>
      <c r="C13" t="s">
        <v>133</v>
      </c>
      <c r="E13" s="3">
        <v>2.25</v>
      </c>
    </row>
    <row r="14" spans="1:5" ht="12.75">
      <c r="A14" t="s">
        <v>137</v>
      </c>
      <c r="B14" t="s">
        <v>138</v>
      </c>
      <c r="C14" t="s">
        <v>133</v>
      </c>
      <c r="E14" s="3">
        <v>4.45</v>
      </c>
    </row>
    <row r="15" spans="1:5" ht="12.75">
      <c r="A15" t="s">
        <v>146</v>
      </c>
      <c r="C15" t="s">
        <v>208</v>
      </c>
      <c r="E15" s="3">
        <v>75</v>
      </c>
    </row>
    <row r="16" spans="1:2" ht="12.75">
      <c r="A16" s="11" t="s">
        <v>147</v>
      </c>
      <c r="B16" s="11" t="s">
        <v>148</v>
      </c>
    </row>
    <row r="17" ht="12.75">
      <c r="A17" t="s">
        <v>149</v>
      </c>
    </row>
    <row r="18" spans="1:5" ht="12.75">
      <c r="A18" t="s">
        <v>49</v>
      </c>
      <c r="E18" s="3">
        <v>6</v>
      </c>
    </row>
    <row r="19" ht="12.75">
      <c r="A19" t="s">
        <v>53</v>
      </c>
    </row>
    <row r="20" spans="1:5" ht="12.75">
      <c r="A20" t="s">
        <v>190</v>
      </c>
      <c r="C20" t="s">
        <v>246</v>
      </c>
      <c r="E20" s="3">
        <v>6</v>
      </c>
    </row>
    <row r="21" spans="1:5" ht="12.75">
      <c r="A21" t="s">
        <v>293</v>
      </c>
      <c r="C21" t="s">
        <v>356</v>
      </c>
      <c r="E21" s="3">
        <v>0</v>
      </c>
    </row>
    <row r="22" spans="1:3" ht="12.75">
      <c r="A22" t="s">
        <v>294</v>
      </c>
      <c r="C22" t="s">
        <v>356</v>
      </c>
    </row>
    <row r="23" spans="1:5" ht="12.75">
      <c r="A23" t="s">
        <v>295</v>
      </c>
      <c r="C23" t="s">
        <v>356</v>
      </c>
      <c r="E23" s="3">
        <v>60</v>
      </c>
    </row>
    <row r="24" spans="1:5" ht="12.75">
      <c r="A24" t="s">
        <v>357</v>
      </c>
      <c r="C24" t="s">
        <v>356</v>
      </c>
      <c r="E24" s="3">
        <v>60</v>
      </c>
    </row>
    <row r="25" spans="1:6" ht="12.75">
      <c r="A25" t="s">
        <v>116</v>
      </c>
      <c r="C25" t="s">
        <v>109</v>
      </c>
      <c r="E25" s="3">
        <v>0</v>
      </c>
      <c r="F25" t="s">
        <v>142</v>
      </c>
    </row>
    <row r="26" spans="1:6" ht="12.75">
      <c r="A26" t="s">
        <v>23</v>
      </c>
      <c r="C26" t="s">
        <v>109</v>
      </c>
      <c r="E26" s="3">
        <v>0</v>
      </c>
      <c r="F26" t="s">
        <v>142</v>
      </c>
    </row>
    <row r="27" spans="1:5" ht="12.75">
      <c r="A27" t="s">
        <v>104</v>
      </c>
      <c r="C27" t="s">
        <v>82</v>
      </c>
      <c r="E27" s="3">
        <v>7.05</v>
      </c>
    </row>
    <row r="28" spans="1:5" ht="12.75">
      <c r="A28" t="s">
        <v>35</v>
      </c>
      <c r="C28" t="s">
        <v>129</v>
      </c>
      <c r="E28" s="3">
        <v>9</v>
      </c>
    </row>
    <row r="29" spans="1:5" ht="12.75">
      <c r="A29" t="s">
        <v>34</v>
      </c>
      <c r="C29" t="s">
        <v>129</v>
      </c>
      <c r="E29" s="3">
        <v>10</v>
      </c>
    </row>
    <row r="30" spans="1:5" ht="12.75">
      <c r="A30" t="s">
        <v>37</v>
      </c>
      <c r="C30" t="s">
        <v>109</v>
      </c>
      <c r="E30" s="3">
        <v>10</v>
      </c>
    </row>
    <row r="31" spans="1:5" ht="12.75">
      <c r="A31" t="s">
        <v>103</v>
      </c>
      <c r="C31" t="s">
        <v>82</v>
      </c>
      <c r="E31" s="3">
        <v>13.16</v>
      </c>
    </row>
    <row r="32" spans="1:5" ht="12.75">
      <c r="A32" t="s">
        <v>36</v>
      </c>
      <c r="C32" t="s">
        <v>84</v>
      </c>
      <c r="E32" s="3">
        <v>27.78</v>
      </c>
    </row>
    <row r="33" spans="1:5" ht="12.75">
      <c r="A33" t="s">
        <v>107</v>
      </c>
      <c r="C33" t="s">
        <v>82</v>
      </c>
      <c r="E33" s="3">
        <v>267.42</v>
      </c>
    </row>
    <row r="34" spans="1:5" ht="12.75">
      <c r="A34" t="s">
        <v>38</v>
      </c>
      <c r="C34" t="s">
        <v>184</v>
      </c>
      <c r="E34" s="3">
        <v>70</v>
      </c>
    </row>
    <row r="35" spans="1:5" ht="12.75">
      <c r="A35" t="s">
        <v>48</v>
      </c>
      <c r="E35" s="3">
        <v>0</v>
      </c>
    </row>
    <row r="38" spans="1:5" ht="12.75">
      <c r="A38" t="s">
        <v>183</v>
      </c>
      <c r="C38" t="s">
        <v>133</v>
      </c>
      <c r="E38" s="3">
        <v>60</v>
      </c>
    </row>
    <row r="39" spans="1:5" ht="12.75">
      <c r="A39" t="s">
        <v>186</v>
      </c>
      <c r="C39" t="s">
        <v>140</v>
      </c>
      <c r="E39" s="3">
        <v>30</v>
      </c>
    </row>
    <row r="40" spans="1:5" ht="12.75">
      <c r="A40" t="s">
        <v>192</v>
      </c>
      <c r="C40" t="s">
        <v>84</v>
      </c>
      <c r="E40" s="3">
        <v>130</v>
      </c>
    </row>
    <row r="41" spans="1:5" ht="12.75">
      <c r="A41" t="s">
        <v>355</v>
      </c>
      <c r="E41" s="3">
        <v>5</v>
      </c>
    </row>
    <row r="43" ht="12.75">
      <c r="A43" t="s">
        <v>350</v>
      </c>
    </row>
    <row r="44" spans="1:5" ht="12.75">
      <c r="A44" t="s">
        <v>358</v>
      </c>
      <c r="E44" s="3">
        <v>15</v>
      </c>
    </row>
  </sheetData>
  <printOptions/>
  <pageMargins left="0.75" right="0.75" top="1" bottom="1" header="0.5" footer="0.5"/>
  <pageSetup horizontalDpi="600" verticalDpi="600" orientation="landscape" r:id="rId1"/>
  <headerFooter alignWithMargins="0">
    <oddHeader>&amp;C&amp;A</oddHeader>
    <oddFooter>&amp;CPage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29"/>
  <sheetViews>
    <sheetView workbookViewId="0" topLeftCell="A2">
      <selection activeCell="E29" sqref="E29"/>
    </sheetView>
  </sheetViews>
  <sheetFormatPr defaultColWidth="9.140625" defaultRowHeight="12.75"/>
  <cols>
    <col min="1" max="1" width="31.00390625" style="0" bestFit="1" customWidth="1"/>
    <col min="2" max="2" width="12.140625" style="0" bestFit="1" customWidth="1"/>
    <col min="3" max="3" width="21.8515625" style="0" bestFit="1" customWidth="1"/>
    <col min="4" max="5" width="9.140625" style="3" customWidth="1"/>
    <col min="6" max="6" width="40.00390625" style="0" customWidth="1"/>
  </cols>
  <sheetData>
    <row r="1" spans="4:5" ht="12.75">
      <c r="D1" s="4">
        <f>SUM($D$3:$D$86)</f>
        <v>22</v>
      </c>
      <c r="E1" s="4">
        <f>SUM($E$3:$E$86)</f>
        <v>2512.5</v>
      </c>
    </row>
    <row r="2" spans="1:6" ht="12.75">
      <c r="A2" s="5" t="s">
        <v>3</v>
      </c>
      <c r="B2" s="5" t="s">
        <v>0</v>
      </c>
      <c r="C2" s="5" t="s">
        <v>2</v>
      </c>
      <c r="D2" s="6" t="s">
        <v>90</v>
      </c>
      <c r="E2" s="6" t="s">
        <v>1</v>
      </c>
      <c r="F2" s="5" t="s">
        <v>4</v>
      </c>
    </row>
    <row r="3" spans="1:5" ht="12.75">
      <c r="A3" t="s">
        <v>248</v>
      </c>
      <c r="C3" t="s">
        <v>84</v>
      </c>
      <c r="D3" s="3">
        <v>22</v>
      </c>
      <c r="E3" s="3">
        <v>171</v>
      </c>
    </row>
    <row r="4" spans="1:5" ht="12.75">
      <c r="A4" t="s">
        <v>17</v>
      </c>
      <c r="C4" t="s">
        <v>112</v>
      </c>
      <c r="E4" s="3">
        <v>250</v>
      </c>
    </row>
    <row r="5" spans="1:5" ht="12.75">
      <c r="A5" t="s">
        <v>18</v>
      </c>
      <c r="C5" t="s">
        <v>112</v>
      </c>
      <c r="E5" s="3">
        <v>199</v>
      </c>
    </row>
    <row r="6" spans="1:5" ht="12.75">
      <c r="A6" t="s">
        <v>19</v>
      </c>
      <c r="B6" t="s">
        <v>113</v>
      </c>
      <c r="C6" t="s">
        <v>113</v>
      </c>
      <c r="E6" s="3">
        <v>0</v>
      </c>
    </row>
    <row r="7" spans="1:5" ht="12.75">
      <c r="A7" t="s">
        <v>32</v>
      </c>
      <c r="C7" t="s">
        <v>112</v>
      </c>
      <c r="E7" s="3">
        <v>120</v>
      </c>
    </row>
    <row r="8" spans="1:5" ht="12.75">
      <c r="A8" t="s">
        <v>40</v>
      </c>
      <c r="C8" t="s">
        <v>112</v>
      </c>
      <c r="E8" s="3">
        <v>220</v>
      </c>
    </row>
    <row r="9" spans="1:5" ht="12.75">
      <c r="A9" t="s">
        <v>41</v>
      </c>
      <c r="C9" t="s">
        <v>84</v>
      </c>
      <c r="E9" s="3">
        <v>32</v>
      </c>
    </row>
    <row r="10" spans="1:5" ht="12.75">
      <c r="A10" t="s">
        <v>57</v>
      </c>
      <c r="B10" s="13"/>
      <c r="C10" s="13"/>
      <c r="E10" s="3">
        <v>40</v>
      </c>
    </row>
    <row r="11" spans="1:5" ht="12.75">
      <c r="A11" t="s">
        <v>42</v>
      </c>
      <c r="C11" t="s">
        <v>210</v>
      </c>
      <c r="E11" s="3">
        <v>20</v>
      </c>
    </row>
    <row r="12" spans="1:5" ht="12.75">
      <c r="A12" t="s">
        <v>50</v>
      </c>
      <c r="E12" s="3">
        <v>15</v>
      </c>
    </row>
    <row r="13" spans="1:5" ht="12.75">
      <c r="A13" t="s">
        <v>51</v>
      </c>
      <c r="E13" s="3">
        <v>27</v>
      </c>
    </row>
    <row r="14" spans="1:5" ht="12.75">
      <c r="A14" t="s">
        <v>56</v>
      </c>
      <c r="B14" t="s">
        <v>370</v>
      </c>
      <c r="E14" s="3">
        <v>100</v>
      </c>
    </row>
    <row r="15" spans="1:5" ht="12.75">
      <c r="A15" s="11" t="s">
        <v>127</v>
      </c>
      <c r="B15" s="11" t="s">
        <v>150</v>
      </c>
      <c r="E15" s="3" t="s">
        <v>113</v>
      </c>
    </row>
    <row r="16" spans="1:5" ht="12.75">
      <c r="A16" t="s">
        <v>126</v>
      </c>
      <c r="B16" t="s">
        <v>150</v>
      </c>
      <c r="C16" t="s">
        <v>366</v>
      </c>
      <c r="E16" s="3">
        <v>15</v>
      </c>
    </row>
    <row r="17" spans="1:5" ht="12.75">
      <c r="A17" t="s">
        <v>144</v>
      </c>
      <c r="C17" t="s">
        <v>145</v>
      </c>
      <c r="E17" s="3">
        <v>55</v>
      </c>
    </row>
    <row r="18" spans="1:5" ht="12.75">
      <c r="A18" t="s">
        <v>249</v>
      </c>
      <c r="C18" t="s">
        <v>145</v>
      </c>
      <c r="E18" s="3">
        <f>7*6</f>
        <v>42</v>
      </c>
    </row>
    <row r="19" spans="1:5" ht="12.75">
      <c r="A19" t="s">
        <v>11</v>
      </c>
      <c r="B19" t="s">
        <v>368</v>
      </c>
      <c r="C19" t="s">
        <v>367</v>
      </c>
      <c r="E19" s="3">
        <v>900</v>
      </c>
    </row>
    <row r="20" spans="1:5" ht="12.75">
      <c r="A20" s="11" t="s">
        <v>15</v>
      </c>
      <c r="B20" s="11"/>
      <c r="C20" s="11"/>
      <c r="D20" s="12"/>
      <c r="E20" s="3" t="s">
        <v>113</v>
      </c>
    </row>
    <row r="21" spans="1:5" ht="12.75">
      <c r="A21" s="14" t="s">
        <v>196</v>
      </c>
      <c r="B21" s="14"/>
      <c r="C21" s="14" t="s">
        <v>209</v>
      </c>
      <c r="D21" s="15"/>
      <c r="E21" s="15">
        <v>50</v>
      </c>
    </row>
    <row r="22" spans="1:5" ht="12.75">
      <c r="A22" t="s">
        <v>202</v>
      </c>
      <c r="C22" t="s">
        <v>129</v>
      </c>
      <c r="E22" s="3">
        <v>19</v>
      </c>
    </row>
    <row r="23" spans="1:5" ht="12.75">
      <c r="A23" t="s">
        <v>203</v>
      </c>
      <c r="C23" t="s">
        <v>369</v>
      </c>
      <c r="E23" s="3">
        <v>3.5</v>
      </c>
    </row>
    <row r="24" spans="1:5" ht="12.75">
      <c r="A24" t="s">
        <v>191</v>
      </c>
      <c r="E24" s="3">
        <v>8</v>
      </c>
    </row>
    <row r="26" spans="1:5" ht="12.75">
      <c r="A26" t="s">
        <v>193</v>
      </c>
      <c r="E26" s="3">
        <v>35</v>
      </c>
    </row>
    <row r="27" spans="1:5" ht="12.75">
      <c r="A27" t="s">
        <v>200</v>
      </c>
      <c r="E27" s="3">
        <v>45</v>
      </c>
    </row>
    <row r="28" spans="1:5" ht="12.75">
      <c r="A28" t="s">
        <v>201</v>
      </c>
      <c r="E28" s="3">
        <v>140</v>
      </c>
    </row>
    <row r="29" spans="1:5" ht="12.75">
      <c r="A29" t="s">
        <v>247</v>
      </c>
      <c r="C29" t="s">
        <v>129</v>
      </c>
      <c r="E29" s="3">
        <v>6</v>
      </c>
    </row>
  </sheetData>
  <printOptions/>
  <pageMargins left="0.75" right="0.75" top="1" bottom="1" header="0.5" footer="0.5"/>
  <pageSetup horizontalDpi="600" verticalDpi="600" orientation="landscape" r:id="rId1"/>
  <headerFooter alignWithMargins="0">
    <oddHeader>&amp;C&amp;A</oddHeader>
    <oddFooter>&amp;CPage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32"/>
  <sheetViews>
    <sheetView workbookViewId="0" topLeftCell="A1">
      <selection activeCell="E9" sqref="E9"/>
    </sheetView>
  </sheetViews>
  <sheetFormatPr defaultColWidth="9.140625" defaultRowHeight="12.75"/>
  <cols>
    <col min="1" max="1" width="20.00390625" style="0" bestFit="1" customWidth="1"/>
    <col min="2" max="2" width="22.28125" style="0" bestFit="1" customWidth="1"/>
    <col min="3" max="3" width="14.7109375" style="0" bestFit="1" customWidth="1"/>
    <col min="4" max="5" width="9.140625" style="3" customWidth="1"/>
    <col min="6" max="6" width="45.8515625" style="0" customWidth="1"/>
  </cols>
  <sheetData>
    <row r="1" spans="4:5" ht="12.75">
      <c r="D1" s="4">
        <f>SUM($D$3:$D$102)</f>
        <v>0</v>
      </c>
      <c r="E1" s="4">
        <f>SUM($E$3:$E$102)</f>
        <v>3754.5125</v>
      </c>
    </row>
    <row r="2" spans="1:6" ht="12.75">
      <c r="A2" s="5" t="s">
        <v>3</v>
      </c>
      <c r="B2" s="5" t="s">
        <v>0</v>
      </c>
      <c r="C2" s="5" t="s">
        <v>2</v>
      </c>
      <c r="D2" s="6" t="s">
        <v>90</v>
      </c>
      <c r="E2" s="6" t="s">
        <v>1</v>
      </c>
      <c r="F2" s="5" t="s">
        <v>4</v>
      </c>
    </row>
    <row r="3" spans="1:5" ht="12.75">
      <c r="A3" t="s">
        <v>135</v>
      </c>
      <c r="C3" t="s">
        <v>133</v>
      </c>
      <c r="E3" s="3">
        <v>3.5</v>
      </c>
    </row>
    <row r="4" spans="1:5" ht="12.75">
      <c r="A4" t="s">
        <v>111</v>
      </c>
      <c r="C4" t="s">
        <v>108</v>
      </c>
      <c r="E4" s="3">
        <v>13.99</v>
      </c>
    </row>
    <row r="5" spans="1:5" ht="12.75">
      <c r="A5" t="s">
        <v>46</v>
      </c>
      <c r="B5" t="s">
        <v>134</v>
      </c>
      <c r="C5" t="s">
        <v>133</v>
      </c>
      <c r="E5" s="3">
        <v>17.5</v>
      </c>
    </row>
    <row r="6" spans="1:5" ht="12.75">
      <c r="A6" t="s">
        <v>66</v>
      </c>
      <c r="B6" t="s">
        <v>132</v>
      </c>
      <c r="E6" s="3">
        <v>23</v>
      </c>
    </row>
    <row r="7" spans="1:5" ht="12.75">
      <c r="A7" t="s">
        <v>243</v>
      </c>
      <c r="B7" t="s">
        <v>89</v>
      </c>
      <c r="C7" t="s">
        <v>84</v>
      </c>
      <c r="E7" s="3">
        <v>26.96</v>
      </c>
    </row>
    <row r="8" spans="1:5" ht="12.75">
      <c r="A8" t="s">
        <v>365</v>
      </c>
      <c r="B8" t="s">
        <v>89</v>
      </c>
      <c r="C8" t="s">
        <v>84</v>
      </c>
      <c r="E8" s="3">
        <v>52</v>
      </c>
    </row>
    <row r="9" spans="1:5" ht="12.75">
      <c r="A9" t="s">
        <v>25</v>
      </c>
      <c r="B9" t="s">
        <v>115</v>
      </c>
      <c r="C9" t="s">
        <v>80</v>
      </c>
      <c r="E9" s="3">
        <f>28*1.175</f>
        <v>32.9</v>
      </c>
    </row>
    <row r="10" spans="1:5" ht="12.75">
      <c r="A10" t="s">
        <v>21</v>
      </c>
      <c r="B10" t="s">
        <v>95</v>
      </c>
      <c r="C10" t="s">
        <v>80</v>
      </c>
      <c r="E10" s="3">
        <f>39.5*1.175</f>
        <v>46.4125</v>
      </c>
    </row>
    <row r="11" spans="1:5" ht="12.75">
      <c r="A11" t="s">
        <v>143</v>
      </c>
      <c r="C11" t="s">
        <v>84</v>
      </c>
      <c r="E11" s="3">
        <v>90</v>
      </c>
    </row>
    <row r="12" spans="1:5" ht="12.75">
      <c r="A12" t="s">
        <v>14</v>
      </c>
      <c r="B12" t="s">
        <v>92</v>
      </c>
      <c r="C12" t="s">
        <v>364</v>
      </c>
      <c r="E12" s="3">
        <v>225</v>
      </c>
    </row>
    <row r="13" spans="1:5" ht="12.75">
      <c r="A13" t="s">
        <v>117</v>
      </c>
      <c r="B13" t="s">
        <v>119</v>
      </c>
      <c r="C13" t="s">
        <v>118</v>
      </c>
      <c r="E13" s="3">
        <v>450</v>
      </c>
    </row>
    <row r="14" spans="1:5" ht="12.75">
      <c r="A14" t="s">
        <v>31</v>
      </c>
      <c r="B14" t="s">
        <v>94</v>
      </c>
      <c r="C14" t="s">
        <v>84</v>
      </c>
      <c r="E14" s="3">
        <v>1116.25</v>
      </c>
    </row>
    <row r="15" ht="12.75">
      <c r="A15" s="11" t="s">
        <v>16</v>
      </c>
    </row>
    <row r="16" spans="1:5" ht="12.75">
      <c r="A16" t="s">
        <v>20</v>
      </c>
      <c r="B16" t="s">
        <v>93</v>
      </c>
      <c r="C16" t="s">
        <v>178</v>
      </c>
      <c r="E16" s="3">
        <v>550</v>
      </c>
    </row>
    <row r="17" spans="1:5" ht="12.75">
      <c r="A17" t="s">
        <v>22</v>
      </c>
      <c r="C17" t="s">
        <v>245</v>
      </c>
      <c r="E17" s="3">
        <v>109</v>
      </c>
    </row>
    <row r="18" spans="1:5" ht="12.75">
      <c r="A18" t="s">
        <v>26</v>
      </c>
      <c r="B18" t="s">
        <v>96</v>
      </c>
      <c r="C18" t="s">
        <v>114</v>
      </c>
      <c r="E18" s="3">
        <v>60</v>
      </c>
    </row>
    <row r="19" spans="1:5" ht="12.75">
      <c r="A19" t="s">
        <v>43</v>
      </c>
      <c r="B19" t="s">
        <v>179</v>
      </c>
      <c r="C19" t="s">
        <v>180</v>
      </c>
      <c r="E19" s="3">
        <v>180</v>
      </c>
    </row>
    <row r="20" spans="1:5" ht="12.75">
      <c r="A20" t="s">
        <v>44</v>
      </c>
      <c r="C20" t="s">
        <v>181</v>
      </c>
      <c r="E20" s="3">
        <v>15</v>
      </c>
    </row>
    <row r="21" spans="1:5" ht="12.75">
      <c r="A21" t="s">
        <v>45</v>
      </c>
      <c r="B21" t="s">
        <v>96</v>
      </c>
      <c r="C21" t="s">
        <v>91</v>
      </c>
      <c r="E21" s="3">
        <v>30</v>
      </c>
    </row>
    <row r="22" spans="1:5" ht="12.75">
      <c r="A22" t="s">
        <v>47</v>
      </c>
      <c r="B22" t="s">
        <v>182</v>
      </c>
      <c r="E22" s="3">
        <v>0</v>
      </c>
    </row>
    <row r="23" spans="1:5" ht="12.75">
      <c r="A23" t="s">
        <v>60</v>
      </c>
      <c r="C23" t="s">
        <v>140</v>
      </c>
      <c r="E23" s="3">
        <v>10</v>
      </c>
    </row>
    <row r="24" spans="1:5" ht="12.75">
      <c r="A24" t="s">
        <v>361</v>
      </c>
      <c r="B24" t="s">
        <v>362</v>
      </c>
      <c r="C24" t="s">
        <v>131</v>
      </c>
      <c r="E24" s="3">
        <v>15</v>
      </c>
    </row>
    <row r="25" spans="1:5" ht="12.75">
      <c r="A25" t="s">
        <v>61</v>
      </c>
      <c r="C25" t="s">
        <v>131</v>
      </c>
      <c r="E25" s="3">
        <v>125</v>
      </c>
    </row>
    <row r="26" spans="1:5" ht="12.75">
      <c r="A26" t="s">
        <v>363</v>
      </c>
      <c r="C26" t="s">
        <v>131</v>
      </c>
      <c r="E26" s="3">
        <v>20</v>
      </c>
    </row>
    <row r="27" spans="1:5" ht="12.75">
      <c r="A27" t="s">
        <v>360</v>
      </c>
      <c r="C27" t="s">
        <v>131</v>
      </c>
      <c r="E27" s="3">
        <v>28</v>
      </c>
    </row>
    <row r="28" spans="1:5" ht="12.75">
      <c r="A28" t="s">
        <v>64</v>
      </c>
      <c r="B28" t="s">
        <v>244</v>
      </c>
      <c r="C28" t="s">
        <v>130</v>
      </c>
      <c r="E28" s="3">
        <v>240</v>
      </c>
    </row>
    <row r="29" spans="1:5" ht="12.75">
      <c r="A29" s="16" t="s">
        <v>177</v>
      </c>
      <c r="B29" s="17"/>
      <c r="C29" s="17"/>
      <c r="D29" s="18"/>
      <c r="E29" s="18"/>
    </row>
    <row r="30" spans="1:5" ht="12.75">
      <c r="A30" t="s">
        <v>211</v>
      </c>
      <c r="C30" t="s">
        <v>131</v>
      </c>
      <c r="E30" s="3">
        <v>35</v>
      </c>
    </row>
    <row r="31" spans="1:5" ht="12.75">
      <c r="A31" t="s">
        <v>195</v>
      </c>
      <c r="C31" t="s">
        <v>131</v>
      </c>
      <c r="E31" s="3">
        <v>10</v>
      </c>
    </row>
    <row r="32" spans="1:5" ht="12.75">
      <c r="A32" t="s">
        <v>197</v>
      </c>
      <c r="B32" t="s">
        <v>297</v>
      </c>
      <c r="C32" t="s">
        <v>296</v>
      </c>
      <c r="E32" s="3">
        <v>230</v>
      </c>
    </row>
  </sheetData>
  <printOptions/>
  <pageMargins left="0.75" right="0.75" top="1" bottom="1" header="0.5" footer="0.5"/>
  <pageSetup horizontalDpi="600" verticalDpi="600" orientation="landscape" r:id="rId1"/>
  <headerFooter alignWithMargins="0">
    <oddHeader>&amp;C&amp;A</oddHeader>
    <oddFooter>&amp;CPage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F103"/>
  <sheetViews>
    <sheetView workbookViewId="0" topLeftCell="A74">
      <selection activeCell="B89" sqref="B89"/>
    </sheetView>
  </sheetViews>
  <sheetFormatPr defaultColWidth="9.140625" defaultRowHeight="12.75"/>
  <cols>
    <col min="1" max="1" width="9.140625" style="39" customWidth="1"/>
    <col min="2" max="2" width="9.8515625" style="39" bestFit="1" customWidth="1"/>
    <col min="3" max="3" width="33.140625" style="39" bestFit="1" customWidth="1"/>
    <col min="4" max="4" width="12.28125" style="39" bestFit="1" customWidth="1"/>
    <col min="5" max="5" width="9.140625" style="40" customWidth="1"/>
    <col min="6" max="6" width="49.28125" style="22" customWidth="1"/>
    <col min="7" max="16384" width="9.140625" style="39" customWidth="1"/>
  </cols>
  <sheetData>
    <row r="1" spans="1:6" ht="12.75">
      <c r="A1" s="49" t="s">
        <v>215</v>
      </c>
      <c r="B1" s="49" t="s">
        <v>71</v>
      </c>
      <c r="C1" s="49" t="s">
        <v>213</v>
      </c>
      <c r="D1" s="49" t="s">
        <v>171</v>
      </c>
      <c r="E1" s="50" t="s">
        <v>175</v>
      </c>
      <c r="F1" s="20" t="s">
        <v>330</v>
      </c>
    </row>
    <row r="2" spans="3:5" ht="12.75">
      <c r="C2" s="39" t="s">
        <v>151</v>
      </c>
      <c r="D2" s="39" t="s">
        <v>173</v>
      </c>
      <c r="E2" s="40" t="s">
        <v>176</v>
      </c>
    </row>
    <row r="3" spans="3:5" ht="12.75">
      <c r="C3" s="39" t="s">
        <v>152</v>
      </c>
      <c r="D3" s="39" t="s">
        <v>172</v>
      </c>
      <c r="E3" s="40" t="s">
        <v>176</v>
      </c>
    </row>
    <row r="4" spans="3:5" ht="12.75">
      <c r="C4" s="39" t="s">
        <v>153</v>
      </c>
      <c r="D4" s="39" t="s">
        <v>172</v>
      </c>
      <c r="E4" s="40" t="s">
        <v>176</v>
      </c>
    </row>
    <row r="5" spans="3:5" ht="12.75">
      <c r="C5" s="39" t="s">
        <v>154</v>
      </c>
      <c r="D5" s="39" t="s">
        <v>172</v>
      </c>
      <c r="E5" s="40" t="s">
        <v>176</v>
      </c>
    </row>
    <row r="6" spans="3:5" ht="12.75">
      <c r="C6" s="39" t="s">
        <v>155</v>
      </c>
      <c r="D6" s="39" t="s">
        <v>173</v>
      </c>
      <c r="E6" s="40" t="s">
        <v>176</v>
      </c>
    </row>
    <row r="7" spans="3:5" ht="12.75">
      <c r="C7" s="39" t="s">
        <v>156</v>
      </c>
      <c r="D7" s="39" t="s">
        <v>173</v>
      </c>
      <c r="E7" s="40" t="s">
        <v>176</v>
      </c>
    </row>
    <row r="8" spans="3:5" ht="12.75">
      <c r="C8" s="39" t="s">
        <v>160</v>
      </c>
      <c r="D8" s="39" t="s">
        <v>173</v>
      </c>
      <c r="E8" s="40" t="s">
        <v>176</v>
      </c>
    </row>
    <row r="9" spans="3:5" ht="12.75">
      <c r="C9" s="39" t="s">
        <v>161</v>
      </c>
      <c r="D9" s="39" t="s">
        <v>173</v>
      </c>
      <c r="E9" s="40" t="s">
        <v>176</v>
      </c>
    </row>
    <row r="10" spans="3:5" ht="12.75">
      <c r="C10" s="39" t="s">
        <v>163</v>
      </c>
      <c r="D10" s="39" t="s">
        <v>172</v>
      </c>
      <c r="E10" s="40" t="s">
        <v>176</v>
      </c>
    </row>
    <row r="11" spans="3:5" ht="12.75">
      <c r="C11" s="39" t="s">
        <v>167</v>
      </c>
      <c r="D11" s="39" t="s">
        <v>172</v>
      </c>
      <c r="E11" s="40" t="s">
        <v>176</v>
      </c>
    </row>
    <row r="12" spans="3:5" ht="12.75">
      <c r="C12" s="39" t="s">
        <v>170</v>
      </c>
      <c r="D12" s="39" t="s">
        <v>173</v>
      </c>
      <c r="E12" s="40" t="s">
        <v>176</v>
      </c>
    </row>
    <row r="13" spans="2:5" ht="12.75">
      <c r="B13" s="39" t="s">
        <v>70</v>
      </c>
      <c r="C13" s="39" t="s">
        <v>162</v>
      </c>
      <c r="D13" s="39" t="s">
        <v>173</v>
      </c>
      <c r="E13" s="40" t="s">
        <v>176</v>
      </c>
    </row>
    <row r="14" spans="2:5" ht="12.75">
      <c r="B14" s="39" t="s">
        <v>70</v>
      </c>
      <c r="C14" s="39" t="s">
        <v>217</v>
      </c>
      <c r="E14" s="40" t="s">
        <v>176</v>
      </c>
    </row>
    <row r="15" spans="2:5" ht="12.75">
      <c r="B15" s="39" t="s">
        <v>70</v>
      </c>
      <c r="C15" s="39" t="s">
        <v>218</v>
      </c>
      <c r="E15" s="40" t="s">
        <v>176</v>
      </c>
    </row>
    <row r="16" spans="2:5" ht="12.75">
      <c r="B16" s="39" t="s">
        <v>70</v>
      </c>
      <c r="C16" s="39" t="s">
        <v>219</v>
      </c>
      <c r="E16" s="40" t="s">
        <v>176</v>
      </c>
    </row>
    <row r="17" spans="2:5" ht="12.75">
      <c r="B17" s="39" t="s">
        <v>70</v>
      </c>
      <c r="C17" s="39" t="s">
        <v>220</v>
      </c>
      <c r="E17" s="40" t="s">
        <v>176</v>
      </c>
    </row>
    <row r="18" spans="2:5" ht="12.75">
      <c r="B18" s="39" t="s">
        <v>70</v>
      </c>
      <c r="C18" s="39" t="s">
        <v>221</v>
      </c>
      <c r="E18" s="40" t="s">
        <v>176</v>
      </c>
    </row>
    <row r="19" spans="2:5" ht="12.75">
      <c r="B19" s="39" t="s">
        <v>70</v>
      </c>
      <c r="C19" s="39" t="s">
        <v>226</v>
      </c>
      <c r="E19" s="40" t="s">
        <v>176</v>
      </c>
    </row>
    <row r="20" spans="2:5" ht="12.75">
      <c r="B20" s="39" t="s">
        <v>70</v>
      </c>
      <c r="C20" s="39" t="s">
        <v>228</v>
      </c>
      <c r="E20" s="40" t="s">
        <v>176</v>
      </c>
    </row>
    <row r="21" spans="2:5" ht="12.75">
      <c r="B21" s="39" t="s">
        <v>238</v>
      </c>
      <c r="C21" s="39" t="s">
        <v>231</v>
      </c>
      <c r="E21" s="40" t="s">
        <v>176</v>
      </c>
    </row>
    <row r="22" spans="2:5" ht="12.75">
      <c r="B22" s="39" t="s">
        <v>240</v>
      </c>
      <c r="C22" s="39" t="s">
        <v>224</v>
      </c>
      <c r="E22" s="40" t="s">
        <v>176</v>
      </c>
    </row>
    <row r="23" spans="2:5" ht="12.75">
      <c r="B23" s="39" t="s">
        <v>240</v>
      </c>
      <c r="C23" s="39" t="s">
        <v>225</v>
      </c>
      <c r="E23" s="40" t="s">
        <v>176</v>
      </c>
    </row>
    <row r="24" spans="2:5" ht="12.75">
      <c r="B24" s="39" t="s">
        <v>240</v>
      </c>
      <c r="C24" s="39" t="s">
        <v>235</v>
      </c>
      <c r="E24" s="40" t="s">
        <v>176</v>
      </c>
    </row>
    <row r="25" spans="2:5" ht="12.75">
      <c r="B25" s="39" t="s">
        <v>239</v>
      </c>
      <c r="C25" s="39" t="s">
        <v>236</v>
      </c>
      <c r="E25" s="40" t="s">
        <v>250</v>
      </c>
    </row>
    <row r="26" spans="2:5" ht="12.75">
      <c r="B26" s="39" t="s">
        <v>239</v>
      </c>
      <c r="C26" s="39" t="s">
        <v>168</v>
      </c>
      <c r="D26" s="39" t="s">
        <v>172</v>
      </c>
      <c r="E26" s="40" t="s">
        <v>176</v>
      </c>
    </row>
    <row r="27" spans="2:5" ht="12.75">
      <c r="B27" s="39" t="s">
        <v>239</v>
      </c>
      <c r="C27" s="39" t="s">
        <v>214</v>
      </c>
      <c r="E27" s="40" t="s">
        <v>176</v>
      </c>
    </row>
    <row r="28" spans="2:5" ht="12.75">
      <c r="B28" s="39" t="s">
        <v>238</v>
      </c>
      <c r="C28" s="39" t="s">
        <v>216</v>
      </c>
      <c r="E28" s="40" t="s">
        <v>176</v>
      </c>
    </row>
    <row r="29" spans="2:5" ht="12.75">
      <c r="B29" s="39" t="s">
        <v>241</v>
      </c>
      <c r="C29" s="39" t="s">
        <v>230</v>
      </c>
      <c r="E29" s="40" t="s">
        <v>176</v>
      </c>
    </row>
    <row r="30" spans="2:5" ht="12.75">
      <c r="B30" s="39" t="s">
        <v>241</v>
      </c>
      <c r="C30" s="39" t="s">
        <v>242</v>
      </c>
      <c r="E30" s="40" t="s">
        <v>176</v>
      </c>
    </row>
    <row r="31" spans="2:5" ht="12.75">
      <c r="B31" s="39" t="s">
        <v>241</v>
      </c>
      <c r="C31" s="39" t="s">
        <v>194</v>
      </c>
      <c r="E31" s="40" t="s">
        <v>176</v>
      </c>
    </row>
    <row r="32" spans="2:5" ht="12.75">
      <c r="B32" s="39" t="s">
        <v>241</v>
      </c>
      <c r="C32" s="39" t="s">
        <v>277</v>
      </c>
      <c r="E32" s="40" t="s">
        <v>176</v>
      </c>
    </row>
    <row r="33" spans="2:5" ht="12.75">
      <c r="B33" s="39" t="s">
        <v>239</v>
      </c>
      <c r="C33" s="39" t="s">
        <v>169</v>
      </c>
      <c r="E33" s="40" t="s">
        <v>176</v>
      </c>
    </row>
    <row r="34" spans="1:5" ht="12.75">
      <c r="A34" s="39">
        <v>1</v>
      </c>
      <c r="B34" s="39" t="s">
        <v>238</v>
      </c>
      <c r="C34" s="39" t="s">
        <v>229</v>
      </c>
      <c r="D34" s="39" t="s">
        <v>173</v>
      </c>
      <c r="E34" s="40" t="s">
        <v>176</v>
      </c>
    </row>
    <row r="35" spans="1:5" ht="12.75">
      <c r="A35" s="39">
        <v>1</v>
      </c>
      <c r="B35" s="39" t="s">
        <v>238</v>
      </c>
      <c r="C35" s="39" t="s">
        <v>258</v>
      </c>
      <c r="D35" s="39" t="s">
        <v>173</v>
      </c>
      <c r="E35" s="40" t="s">
        <v>176</v>
      </c>
    </row>
    <row r="36" spans="1:5" ht="12.75">
      <c r="A36" s="39">
        <v>1</v>
      </c>
      <c r="B36" s="39" t="s">
        <v>238</v>
      </c>
      <c r="C36" s="39" t="s">
        <v>260</v>
      </c>
      <c r="D36" s="39" t="s">
        <v>173</v>
      </c>
      <c r="E36" s="40" t="s">
        <v>176</v>
      </c>
    </row>
    <row r="37" spans="1:5" ht="12.75">
      <c r="A37" s="39">
        <v>5</v>
      </c>
      <c r="B37" s="39" t="s">
        <v>238</v>
      </c>
      <c r="C37" s="39" t="s">
        <v>158</v>
      </c>
      <c r="D37" s="39" t="s">
        <v>173</v>
      </c>
      <c r="E37" s="40" t="s">
        <v>176</v>
      </c>
    </row>
    <row r="38" spans="1:5" ht="12.75">
      <c r="A38" s="39">
        <v>5</v>
      </c>
      <c r="B38" s="39" t="s">
        <v>238</v>
      </c>
      <c r="C38" s="39" t="s">
        <v>159</v>
      </c>
      <c r="D38" s="39" t="s">
        <v>173</v>
      </c>
      <c r="E38" s="40" t="s">
        <v>176</v>
      </c>
    </row>
    <row r="39" spans="1:5" ht="12.75">
      <c r="A39" s="39">
        <v>5</v>
      </c>
      <c r="B39" s="39" t="s">
        <v>238</v>
      </c>
      <c r="C39" s="39" t="s">
        <v>166</v>
      </c>
      <c r="D39" s="39" t="s">
        <v>173</v>
      </c>
      <c r="E39" s="40" t="s">
        <v>176</v>
      </c>
    </row>
    <row r="40" spans="1:5" ht="12.75">
      <c r="A40" s="39">
        <v>5</v>
      </c>
      <c r="B40" s="39" t="s">
        <v>238</v>
      </c>
      <c r="C40" s="39" t="s">
        <v>222</v>
      </c>
      <c r="D40" s="39" t="s">
        <v>289</v>
      </c>
      <c r="E40" s="40" t="s">
        <v>176</v>
      </c>
    </row>
    <row r="41" spans="1:5" ht="12.75">
      <c r="A41" s="39">
        <v>5</v>
      </c>
      <c r="B41" s="39" t="s">
        <v>238</v>
      </c>
      <c r="C41" s="39" t="s">
        <v>223</v>
      </c>
      <c r="D41" s="39" t="s">
        <v>289</v>
      </c>
      <c r="E41" s="40" t="s">
        <v>176</v>
      </c>
    </row>
    <row r="42" spans="1:6" ht="12.75">
      <c r="A42" s="39">
        <v>2</v>
      </c>
      <c r="B42" s="39" t="s">
        <v>70</v>
      </c>
      <c r="C42" s="39" t="s">
        <v>232</v>
      </c>
      <c r="D42" s="39" t="s">
        <v>173</v>
      </c>
      <c r="E42" s="40" t="s">
        <v>176</v>
      </c>
      <c r="F42" s="22" t="s">
        <v>280</v>
      </c>
    </row>
    <row r="43" spans="1:5" ht="12.75">
      <c r="A43" s="39">
        <v>2</v>
      </c>
      <c r="B43" s="39" t="s">
        <v>70</v>
      </c>
      <c r="C43" s="39" t="s">
        <v>257</v>
      </c>
      <c r="E43" s="40" t="s">
        <v>176</v>
      </c>
    </row>
    <row r="44" spans="1:5" ht="12.75">
      <c r="A44" s="39">
        <v>2</v>
      </c>
      <c r="B44" s="39" t="s">
        <v>70</v>
      </c>
      <c r="C44" s="39" t="s">
        <v>274</v>
      </c>
      <c r="D44" s="39" t="s">
        <v>173</v>
      </c>
      <c r="E44" s="40" t="s">
        <v>176</v>
      </c>
    </row>
    <row r="45" spans="1:5" ht="12.75">
      <c r="A45" s="39">
        <v>1</v>
      </c>
      <c r="B45" s="39" t="s">
        <v>240</v>
      </c>
      <c r="C45" s="39" t="s">
        <v>157</v>
      </c>
      <c r="D45" s="39" t="s">
        <v>172</v>
      </c>
      <c r="E45" s="40" t="s">
        <v>176</v>
      </c>
    </row>
    <row r="46" spans="1:6" ht="12.75">
      <c r="A46" s="39">
        <v>1</v>
      </c>
      <c r="B46" s="39" t="s">
        <v>240</v>
      </c>
      <c r="C46" s="39" t="s">
        <v>255</v>
      </c>
      <c r="D46" s="39" t="s">
        <v>173</v>
      </c>
      <c r="E46" s="40" t="s">
        <v>176</v>
      </c>
      <c r="F46" s="22" t="s">
        <v>288</v>
      </c>
    </row>
    <row r="47" spans="1:6" ht="12.75">
      <c r="A47" s="39">
        <v>1</v>
      </c>
      <c r="B47" s="39" t="s">
        <v>240</v>
      </c>
      <c r="C47" s="39" t="s">
        <v>269</v>
      </c>
      <c r="D47" s="39" t="s">
        <v>172</v>
      </c>
      <c r="E47" s="40" t="s">
        <v>176</v>
      </c>
      <c r="F47" s="22" t="s">
        <v>285</v>
      </c>
    </row>
    <row r="48" spans="1:5" ht="12.75">
      <c r="A48" s="39">
        <v>1</v>
      </c>
      <c r="B48" s="39" t="s">
        <v>239</v>
      </c>
      <c r="C48" s="39" t="s">
        <v>278</v>
      </c>
      <c r="E48" s="40" t="s">
        <v>176</v>
      </c>
    </row>
    <row r="49" spans="1:5" ht="12.75">
      <c r="A49" s="51">
        <v>5</v>
      </c>
      <c r="B49" s="51" t="s">
        <v>240</v>
      </c>
      <c r="C49" s="51" t="s">
        <v>237</v>
      </c>
      <c r="D49" s="51" t="s">
        <v>173</v>
      </c>
      <c r="E49" s="40" t="s">
        <v>316</v>
      </c>
    </row>
    <row r="50" spans="2:5" ht="12.75">
      <c r="B50" s="51" t="s">
        <v>240</v>
      </c>
      <c r="C50" s="51" t="s">
        <v>299</v>
      </c>
      <c r="E50" s="40" t="s">
        <v>316</v>
      </c>
    </row>
    <row r="51" spans="2:5" ht="12.75">
      <c r="B51" s="51" t="s">
        <v>240</v>
      </c>
      <c r="C51" s="51" t="s">
        <v>302</v>
      </c>
      <c r="E51" s="40" t="s">
        <v>316</v>
      </c>
    </row>
    <row r="52" spans="2:5" ht="12.75">
      <c r="B52" s="51" t="s">
        <v>240</v>
      </c>
      <c r="C52" s="51" t="s">
        <v>303</v>
      </c>
      <c r="E52" s="40" t="s">
        <v>316</v>
      </c>
    </row>
    <row r="53" spans="1:5" ht="12.75">
      <c r="A53" s="39">
        <v>1</v>
      </c>
      <c r="B53" s="39" t="s">
        <v>75</v>
      </c>
      <c r="C53" s="39" t="s">
        <v>164</v>
      </c>
      <c r="D53" s="39" t="s">
        <v>172</v>
      </c>
      <c r="E53" s="40" t="s">
        <v>176</v>
      </c>
    </row>
    <row r="54" spans="1:5" ht="12.75">
      <c r="A54" s="39">
        <v>1</v>
      </c>
      <c r="B54" s="39" t="s">
        <v>241</v>
      </c>
      <c r="C54" s="39" t="s">
        <v>252</v>
      </c>
      <c r="E54" s="40" t="s">
        <v>308</v>
      </c>
    </row>
    <row r="55" spans="1:6" ht="12.75">
      <c r="A55" s="39">
        <v>3</v>
      </c>
      <c r="B55" s="39" t="s">
        <v>241</v>
      </c>
      <c r="C55" s="39" t="s">
        <v>262</v>
      </c>
      <c r="D55" s="39" t="s">
        <v>173</v>
      </c>
      <c r="E55" s="40" t="s">
        <v>308</v>
      </c>
      <c r="F55" s="22" t="s">
        <v>309</v>
      </c>
    </row>
    <row r="56" spans="1:6" ht="25.5">
      <c r="A56" s="39">
        <v>3</v>
      </c>
      <c r="B56" s="39" t="s">
        <v>241</v>
      </c>
      <c r="C56" s="39" t="s">
        <v>263</v>
      </c>
      <c r="D56" s="39" t="s">
        <v>173</v>
      </c>
      <c r="E56" s="40" t="s">
        <v>308</v>
      </c>
      <c r="F56" s="22" t="s">
        <v>310</v>
      </c>
    </row>
    <row r="57" spans="2:5" ht="12.75">
      <c r="B57" s="39" t="s">
        <v>240</v>
      </c>
      <c r="C57" s="39" t="s">
        <v>298</v>
      </c>
      <c r="E57" s="40" t="s">
        <v>308</v>
      </c>
    </row>
    <row r="58" spans="1:6" ht="12.75">
      <c r="A58" s="39">
        <v>1</v>
      </c>
      <c r="B58" s="39" t="s">
        <v>239</v>
      </c>
      <c r="C58" s="39" t="s">
        <v>282</v>
      </c>
      <c r="E58" s="40" t="s">
        <v>176</v>
      </c>
      <c r="F58" s="22" t="s">
        <v>315</v>
      </c>
    </row>
    <row r="59" spans="1:5" ht="12.75">
      <c r="A59" s="39">
        <v>1</v>
      </c>
      <c r="B59" s="39" t="s">
        <v>129</v>
      </c>
      <c r="C59" s="39" t="s">
        <v>268</v>
      </c>
      <c r="E59" s="40" t="s">
        <v>250</v>
      </c>
    </row>
    <row r="60" spans="2:6" ht="12.75">
      <c r="B60" s="39" t="s">
        <v>241</v>
      </c>
      <c r="C60" s="39" t="s">
        <v>254</v>
      </c>
      <c r="D60" s="39" t="s">
        <v>173</v>
      </c>
      <c r="E60" s="40" t="s">
        <v>250</v>
      </c>
      <c r="F60" s="22" t="s">
        <v>281</v>
      </c>
    </row>
    <row r="61" spans="1:5" ht="12.75">
      <c r="A61" s="39">
        <v>1</v>
      </c>
      <c r="B61" s="39" t="s">
        <v>239</v>
      </c>
      <c r="C61" s="39" t="s">
        <v>253</v>
      </c>
      <c r="E61" s="40" t="s">
        <v>250</v>
      </c>
    </row>
    <row r="62" spans="1:5" ht="12.75">
      <c r="A62" s="39">
        <v>1</v>
      </c>
      <c r="B62" s="39" t="s">
        <v>75</v>
      </c>
      <c r="C62" s="39" t="s">
        <v>251</v>
      </c>
      <c r="D62" s="39" t="s">
        <v>172</v>
      </c>
      <c r="E62" s="40" t="s">
        <v>176</v>
      </c>
    </row>
    <row r="63" spans="1:5" ht="12.75">
      <c r="A63" s="39">
        <v>2</v>
      </c>
      <c r="B63" s="39" t="s">
        <v>75</v>
      </c>
      <c r="C63" s="39" t="s">
        <v>165</v>
      </c>
      <c r="D63" s="39" t="s">
        <v>174</v>
      </c>
      <c r="E63" s="40" t="s">
        <v>176</v>
      </c>
    </row>
    <row r="64" spans="1:5" ht="12.75">
      <c r="A64" s="39">
        <v>3</v>
      </c>
      <c r="B64" s="39" t="s">
        <v>75</v>
      </c>
      <c r="C64" s="39" t="s">
        <v>271</v>
      </c>
      <c r="E64" s="40" t="s">
        <v>176</v>
      </c>
    </row>
    <row r="65" spans="2:5" ht="12.75">
      <c r="B65" s="39" t="s">
        <v>75</v>
      </c>
      <c r="C65" s="39" t="s">
        <v>305</v>
      </c>
      <c r="E65" s="40" t="s">
        <v>176</v>
      </c>
    </row>
    <row r="66" spans="1:5" ht="12.75">
      <c r="A66" s="39">
        <v>1</v>
      </c>
      <c r="B66" s="39" t="s">
        <v>129</v>
      </c>
      <c r="C66" s="39" t="s">
        <v>311</v>
      </c>
      <c r="E66" s="40" t="s">
        <v>176</v>
      </c>
    </row>
    <row r="67" spans="2:5" ht="12.75">
      <c r="B67" s="39" t="s">
        <v>129</v>
      </c>
      <c r="C67" s="39" t="s">
        <v>312</v>
      </c>
      <c r="E67" s="40" t="s">
        <v>176</v>
      </c>
    </row>
    <row r="68" spans="1:6" ht="12.75">
      <c r="A68" s="39">
        <v>2</v>
      </c>
      <c r="B68" s="39" t="s">
        <v>238</v>
      </c>
      <c r="C68" s="39" t="s">
        <v>259</v>
      </c>
      <c r="D68" s="39" t="s">
        <v>173</v>
      </c>
      <c r="E68" s="40" t="s">
        <v>176</v>
      </c>
      <c r="F68" s="22" t="s">
        <v>314</v>
      </c>
    </row>
    <row r="69" spans="1:5" ht="12.75">
      <c r="A69" s="39">
        <v>1</v>
      </c>
      <c r="B69" s="39" t="s">
        <v>70</v>
      </c>
      <c r="C69" s="39" t="s">
        <v>227</v>
      </c>
      <c r="D69" s="39" t="s">
        <v>173</v>
      </c>
      <c r="E69" s="40" t="s">
        <v>176</v>
      </c>
    </row>
    <row r="70" spans="1:5" ht="12.75">
      <c r="A70" s="39">
        <v>2</v>
      </c>
      <c r="B70" s="39" t="s">
        <v>70</v>
      </c>
      <c r="C70" s="39" t="s">
        <v>273</v>
      </c>
      <c r="D70" s="39" t="s">
        <v>173</v>
      </c>
      <c r="E70" s="40" t="s">
        <v>176</v>
      </c>
    </row>
    <row r="71" spans="1:5" ht="12.75">
      <c r="A71" s="39">
        <v>3</v>
      </c>
      <c r="B71" s="39" t="s">
        <v>70</v>
      </c>
      <c r="C71" s="39" t="s">
        <v>256</v>
      </c>
      <c r="D71" s="39" t="s">
        <v>173</v>
      </c>
      <c r="E71" s="40" t="s">
        <v>176</v>
      </c>
    </row>
    <row r="72" spans="1:5" ht="12.75">
      <c r="A72" s="39">
        <v>1</v>
      </c>
      <c r="B72" s="39" t="s">
        <v>240</v>
      </c>
      <c r="C72" s="39" t="s">
        <v>234</v>
      </c>
      <c r="D72" s="39" t="s">
        <v>172</v>
      </c>
      <c r="E72" s="40" t="s">
        <v>176</v>
      </c>
    </row>
    <row r="73" spans="1:5" ht="12.75">
      <c r="A73" s="39">
        <v>4</v>
      </c>
      <c r="B73" s="39" t="s">
        <v>240</v>
      </c>
      <c r="C73" s="39" t="s">
        <v>233</v>
      </c>
      <c r="D73" s="39" t="s">
        <v>173</v>
      </c>
      <c r="E73" s="40" t="s">
        <v>176</v>
      </c>
    </row>
    <row r="74" spans="2:5" ht="12.75">
      <c r="B74" s="39" t="s">
        <v>240</v>
      </c>
      <c r="C74" s="39" t="s">
        <v>304</v>
      </c>
      <c r="D74" s="39" t="s">
        <v>173</v>
      </c>
      <c r="E74" s="40" t="s">
        <v>308</v>
      </c>
    </row>
    <row r="75" spans="2:5" ht="12.75">
      <c r="B75" s="39" t="s">
        <v>276</v>
      </c>
      <c r="C75" s="39" t="s">
        <v>272</v>
      </c>
      <c r="D75" s="39" t="s">
        <v>173</v>
      </c>
      <c r="E75" s="40" t="s">
        <v>308</v>
      </c>
    </row>
    <row r="76" spans="2:5" ht="12.75">
      <c r="B76" s="39" t="s">
        <v>75</v>
      </c>
      <c r="C76" s="39" t="s">
        <v>317</v>
      </c>
      <c r="E76" s="40" t="s">
        <v>176</v>
      </c>
    </row>
    <row r="77" spans="2:5" ht="12.75">
      <c r="B77" s="39" t="s">
        <v>75</v>
      </c>
      <c r="C77" s="39" t="s">
        <v>318</v>
      </c>
      <c r="E77" s="40" t="s">
        <v>176</v>
      </c>
    </row>
    <row r="78" spans="2:5" ht="12.75">
      <c r="B78" s="39" t="s">
        <v>240</v>
      </c>
      <c r="C78" s="39" t="s">
        <v>321</v>
      </c>
      <c r="E78" s="40" t="s">
        <v>176</v>
      </c>
    </row>
    <row r="79" spans="2:5" ht="12.75">
      <c r="B79" s="39" t="s">
        <v>240</v>
      </c>
      <c r="C79" s="39" t="s">
        <v>323</v>
      </c>
      <c r="E79" s="40" t="s">
        <v>176</v>
      </c>
    </row>
    <row r="80" spans="2:5" ht="12.75">
      <c r="B80" t="s">
        <v>129</v>
      </c>
      <c r="C80" t="s">
        <v>313</v>
      </c>
      <c r="E80" s="19" t="s">
        <v>689</v>
      </c>
    </row>
    <row r="81" spans="2:6" ht="12.75">
      <c r="B81" t="s">
        <v>241</v>
      </c>
      <c r="C81" t="s">
        <v>265</v>
      </c>
      <c r="E81" s="19" t="s">
        <v>689</v>
      </c>
      <c r="F81" t="s">
        <v>690</v>
      </c>
    </row>
    <row r="82" spans="2:6" ht="12.75">
      <c r="B82" t="s">
        <v>241</v>
      </c>
      <c r="C82" t="s">
        <v>267</v>
      </c>
      <c r="E82" s="19" t="s">
        <v>689</v>
      </c>
      <c r="F82" t="s">
        <v>690</v>
      </c>
    </row>
    <row r="83" spans="1:5" ht="12.75">
      <c r="A83">
        <v>5</v>
      </c>
      <c r="B83" t="s">
        <v>70</v>
      </c>
      <c r="C83" t="s">
        <v>275</v>
      </c>
      <c r="D83" t="s">
        <v>173</v>
      </c>
      <c r="E83" s="19" t="s">
        <v>689</v>
      </c>
    </row>
    <row r="84" spans="1:6" ht="12.75">
      <c r="A84">
        <v>2</v>
      </c>
      <c r="B84" t="s">
        <v>240</v>
      </c>
      <c r="C84" t="s">
        <v>270</v>
      </c>
      <c r="D84" t="s">
        <v>173</v>
      </c>
      <c r="E84" s="19" t="s">
        <v>689</v>
      </c>
      <c r="F84" t="s">
        <v>284</v>
      </c>
    </row>
    <row r="85" spans="2:5" ht="12.75">
      <c r="B85" t="s">
        <v>238</v>
      </c>
      <c r="C85" t="s">
        <v>319</v>
      </c>
      <c r="E85" s="19" t="s">
        <v>685</v>
      </c>
    </row>
    <row r="86" spans="2:5" ht="12.75">
      <c r="B86" t="s">
        <v>238</v>
      </c>
      <c r="C86" t="s">
        <v>324</v>
      </c>
      <c r="E86" s="19" t="s">
        <v>685</v>
      </c>
    </row>
    <row r="87" spans="2:5" ht="12.75">
      <c r="B87" t="s">
        <v>238</v>
      </c>
      <c r="C87" t="s">
        <v>325</v>
      </c>
      <c r="E87" s="19" t="s">
        <v>685</v>
      </c>
    </row>
    <row r="88" spans="2:5" ht="12.75">
      <c r="B88" t="s">
        <v>238</v>
      </c>
      <c r="C88" t="s">
        <v>326</v>
      </c>
      <c r="E88" s="19" t="s">
        <v>685</v>
      </c>
    </row>
    <row r="89" spans="2:5" ht="12.75">
      <c r="B89" t="s">
        <v>238</v>
      </c>
      <c r="C89" t="s">
        <v>327</v>
      </c>
      <c r="E89" s="19" t="s">
        <v>685</v>
      </c>
    </row>
    <row r="90" spans="1:6" ht="12.75">
      <c r="A90">
        <v>1</v>
      </c>
      <c r="B90" t="s">
        <v>240</v>
      </c>
      <c r="C90" t="s">
        <v>286</v>
      </c>
      <c r="E90" s="19" t="s">
        <v>685</v>
      </c>
      <c r="F90" t="s">
        <v>287</v>
      </c>
    </row>
    <row r="91" spans="2:5" ht="12.75">
      <c r="B91" t="s">
        <v>240</v>
      </c>
      <c r="C91" t="s">
        <v>300</v>
      </c>
      <c r="E91" s="19" t="s">
        <v>685</v>
      </c>
    </row>
    <row r="92" spans="2:5" ht="12.75">
      <c r="B92" t="s">
        <v>240</v>
      </c>
      <c r="C92" t="s">
        <v>301</v>
      </c>
      <c r="E92" s="19" t="s">
        <v>685</v>
      </c>
    </row>
    <row r="93" spans="2:5" ht="12.75">
      <c r="B93" t="s">
        <v>240</v>
      </c>
      <c r="C93" t="s">
        <v>307</v>
      </c>
      <c r="D93" t="s">
        <v>172</v>
      </c>
      <c r="E93" s="19" t="s">
        <v>685</v>
      </c>
    </row>
    <row r="94" spans="2:5" ht="12.75">
      <c r="B94" t="s">
        <v>240</v>
      </c>
      <c r="C94" t="s">
        <v>320</v>
      </c>
      <c r="E94" s="19" t="s">
        <v>685</v>
      </c>
    </row>
    <row r="95" spans="2:5" ht="12.75">
      <c r="B95" t="s">
        <v>240</v>
      </c>
      <c r="C95" t="s">
        <v>328</v>
      </c>
      <c r="E95" s="19" t="s">
        <v>685</v>
      </c>
    </row>
    <row r="96" spans="2:5" ht="12.75">
      <c r="B96" t="s">
        <v>276</v>
      </c>
      <c r="C96" t="s">
        <v>322</v>
      </c>
      <c r="E96" s="19" t="s">
        <v>685</v>
      </c>
    </row>
    <row r="97" spans="2:5" ht="12.75">
      <c r="B97" t="s">
        <v>239</v>
      </c>
      <c r="C97" t="s">
        <v>306</v>
      </c>
      <c r="E97" s="19" t="s">
        <v>685</v>
      </c>
    </row>
    <row r="98" spans="2:5" ht="12.75">
      <c r="B98" t="s">
        <v>239</v>
      </c>
      <c r="C98" t="s">
        <v>359</v>
      </c>
      <c r="E98" s="19" t="s">
        <v>685</v>
      </c>
    </row>
    <row r="99" spans="2:6" ht="12.75">
      <c r="B99" t="s">
        <v>241</v>
      </c>
      <c r="C99" t="s">
        <v>261</v>
      </c>
      <c r="E99" s="19" t="s">
        <v>176</v>
      </c>
      <c r="F99" t="s">
        <v>283</v>
      </c>
    </row>
    <row r="100" spans="2:5" ht="12.75">
      <c r="B100" t="s">
        <v>241</v>
      </c>
      <c r="C100" t="s">
        <v>264</v>
      </c>
      <c r="E100" s="19" t="s">
        <v>176</v>
      </c>
    </row>
    <row r="101" spans="2:6" ht="12.75">
      <c r="B101" t="s">
        <v>241</v>
      </c>
      <c r="C101" t="s">
        <v>266</v>
      </c>
      <c r="E101" s="19" t="s">
        <v>176</v>
      </c>
      <c r="F101" t="s">
        <v>356</v>
      </c>
    </row>
    <row r="102" spans="3:5" ht="12.75">
      <c r="C102" t="s">
        <v>691</v>
      </c>
      <c r="E102" s="19" t="s">
        <v>176</v>
      </c>
    </row>
    <row r="103" spans="3:5" ht="12.75">
      <c r="C103" t="s">
        <v>692</v>
      </c>
      <c r="E103" s="19" t="s">
        <v>308</v>
      </c>
    </row>
  </sheetData>
  <printOptions/>
  <pageMargins left="0.75" right="0.75" top="1" bottom="1" header="0.5" footer="0.5"/>
  <pageSetup horizontalDpi="600" verticalDpi="600" orientation="landscape" r:id="rId1"/>
  <headerFooter alignWithMargins="0">
    <oddHeader>&amp;C&amp;A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HUGHES</dc:creator>
  <cp:keywords/>
  <dc:description/>
  <cp:lastModifiedBy>HUGHES</cp:lastModifiedBy>
  <cp:lastPrinted>2009-02-10T18:41:13Z</cp:lastPrinted>
  <dcterms:created xsi:type="dcterms:W3CDTF">2007-12-02T18:57:43Z</dcterms:created>
  <dcterms:modified xsi:type="dcterms:W3CDTF">2009-08-26T12:51:21Z</dcterms:modified>
  <cp:category/>
  <cp:version/>
  <cp:contentType/>
  <cp:contentStatus/>
</cp:coreProperties>
</file>