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95" windowHeight="9210" activeTab="0"/>
  </bookViews>
  <sheets>
    <sheet name="Summary" sheetId="1" r:id="rId1"/>
    <sheet name="CurCodes" sheetId="2" r:id="rId2"/>
    <sheet name="United Kingdom" sheetId="3" r:id="rId3"/>
    <sheet name="France" sheetId="4" r:id="rId4"/>
    <sheet name="Andorra" sheetId="5" r:id="rId5"/>
    <sheet name="Spain" sheetId="6" r:id="rId6"/>
    <sheet name="Portugal" sheetId="7" r:id="rId7"/>
    <sheet name="Morocco" sheetId="8" r:id="rId8"/>
    <sheet name="Mauritania" sheetId="9" r:id="rId9"/>
    <sheet name="Senegal" sheetId="10" r:id="rId10"/>
    <sheet name="Cape Verde" sheetId="11" r:id="rId11"/>
    <sheet name="Gambia" sheetId="12" r:id="rId12"/>
    <sheet name="Guinea-Bissau" sheetId="13" r:id="rId13"/>
    <sheet name="Guinea-Conakry" sheetId="14" r:id="rId14"/>
    <sheet name="Sierra Leone" sheetId="15" r:id="rId15"/>
    <sheet name="Mali" sheetId="16" r:id="rId16"/>
    <sheet name="Niger" sheetId="17" r:id="rId17"/>
    <sheet name="Burkina Faso" sheetId="18" r:id="rId18"/>
    <sheet name="Ghana" sheetId="19" r:id="rId19"/>
    <sheet name="Togo" sheetId="20" r:id="rId20"/>
    <sheet name="Benin" sheetId="21" r:id="rId21"/>
    <sheet name="Nigeria" sheetId="22" r:id="rId22"/>
    <sheet name="Cameroon" sheetId="23" r:id="rId23"/>
    <sheet name="Gabon" sheetId="24" r:id="rId24"/>
    <sheet name="Sao Tome and Principe" sheetId="25" r:id="rId25"/>
    <sheet name="Congo-Brazzaville" sheetId="26" r:id="rId26"/>
    <sheet name="Congo-Kinshasa" sheetId="27" r:id="rId27"/>
    <sheet name="Angola" sheetId="28" r:id="rId28"/>
    <sheet name="Namibia" sheetId="29" r:id="rId29"/>
    <sheet name="South Africa" sheetId="30" r:id="rId30"/>
    <sheet name="Botswana" sheetId="31" r:id="rId31"/>
    <sheet name="Zambia" sheetId="32" r:id="rId32"/>
    <sheet name="Malawi" sheetId="33" r:id="rId33"/>
    <sheet name="Mozambique" sheetId="34" r:id="rId34"/>
    <sheet name="Zimbabwe" sheetId="35" r:id="rId35"/>
    <sheet name="Swaziland" sheetId="36" r:id="rId36"/>
    <sheet name="Lesotho" sheetId="37" r:id="rId37"/>
    <sheet name="Tanzania" sheetId="38" r:id="rId38"/>
    <sheet name="Comoros" sheetId="39" r:id="rId39"/>
    <sheet name="Madagascar" sheetId="40" r:id="rId40"/>
    <sheet name="Mauritius" sheetId="41" r:id="rId41"/>
    <sheet name="Seychelles" sheetId="42" r:id="rId42"/>
    <sheet name="Kenya" sheetId="43" r:id="rId43"/>
    <sheet name="Uganda" sheetId="44" r:id="rId44"/>
    <sheet name="Rwanda" sheetId="45" r:id="rId45"/>
    <sheet name="Template" sheetId="46" r:id="rId46"/>
  </sheets>
  <definedNames>
    <definedName name="_xlnm.Print_Area" localSheetId="7">'Morocco'!$A$1:$I$26</definedName>
    <definedName name="_xlnm.Print_Titles" localSheetId="4">'Andorra'!$1:$5</definedName>
    <definedName name="_xlnm.Print_Titles" localSheetId="27">'Angola'!$1:$5</definedName>
    <definedName name="_xlnm.Print_Titles" localSheetId="20">'Benin'!$1:$5</definedName>
    <definedName name="_xlnm.Print_Titles" localSheetId="30">'Botswana'!$1:$5</definedName>
    <definedName name="_xlnm.Print_Titles" localSheetId="17">'Burkina Faso'!$1:$5</definedName>
    <definedName name="_xlnm.Print_Titles" localSheetId="22">'Cameroon'!$1:$5</definedName>
    <definedName name="_xlnm.Print_Titles" localSheetId="10">'Cape Verde'!$1:$5</definedName>
    <definedName name="_xlnm.Print_Titles" localSheetId="38">'Comoros'!$1:$5</definedName>
    <definedName name="_xlnm.Print_Titles" localSheetId="25">'Congo-Brazzaville'!$1:$5</definedName>
    <definedName name="_xlnm.Print_Titles" localSheetId="26">'Congo-Kinshasa'!$1:$5</definedName>
    <definedName name="_xlnm.Print_Titles" localSheetId="3">'France'!$1:$5</definedName>
    <definedName name="_xlnm.Print_Titles" localSheetId="23">'Gabon'!$1:$5</definedName>
    <definedName name="_xlnm.Print_Titles" localSheetId="11">'Gambia'!$1:$5</definedName>
    <definedName name="_xlnm.Print_Titles" localSheetId="18">'Ghana'!$1:$5</definedName>
    <definedName name="_xlnm.Print_Titles" localSheetId="12">'Guinea-Bissau'!$1:$5</definedName>
    <definedName name="_xlnm.Print_Titles" localSheetId="13">'Guinea-Conakry'!$1:$5</definedName>
    <definedName name="_xlnm.Print_Titles" localSheetId="42">'Kenya'!$1:$5</definedName>
    <definedName name="_xlnm.Print_Titles" localSheetId="36">'Lesotho'!$1:$5</definedName>
    <definedName name="_xlnm.Print_Titles" localSheetId="39">'Madagascar'!$1:$5</definedName>
    <definedName name="_xlnm.Print_Titles" localSheetId="32">'Malawi'!$1:$5</definedName>
    <definedName name="_xlnm.Print_Titles" localSheetId="15">'Mali'!$1:$5</definedName>
    <definedName name="_xlnm.Print_Titles" localSheetId="8">'Mauritania'!$1:$5</definedName>
    <definedName name="_xlnm.Print_Titles" localSheetId="40">'Mauritius'!$1:$5</definedName>
    <definedName name="_xlnm.Print_Titles" localSheetId="7">'Morocco'!$1:$5</definedName>
    <definedName name="_xlnm.Print_Titles" localSheetId="33">'Mozambique'!$1:$5</definedName>
    <definedName name="_xlnm.Print_Titles" localSheetId="28">'Namibia'!$1:$5</definedName>
    <definedName name="_xlnm.Print_Titles" localSheetId="16">'Niger'!$1:$5</definedName>
    <definedName name="_xlnm.Print_Titles" localSheetId="21">'Nigeria'!$1:$5</definedName>
    <definedName name="_xlnm.Print_Titles" localSheetId="6">'Portugal'!$1:$5</definedName>
    <definedName name="_xlnm.Print_Titles" localSheetId="44">'Rwanda'!$1:$5</definedName>
    <definedName name="_xlnm.Print_Titles" localSheetId="24">'Sao Tome and Principe'!$1:$5</definedName>
    <definedName name="_xlnm.Print_Titles" localSheetId="9">'Senegal'!$1:$5</definedName>
    <definedName name="_xlnm.Print_Titles" localSheetId="41">'Seychelles'!$1:$5</definedName>
    <definedName name="_xlnm.Print_Titles" localSheetId="14">'Sierra Leone'!$1:$5</definedName>
    <definedName name="_xlnm.Print_Titles" localSheetId="29">'South Africa'!$1:$5</definedName>
    <definedName name="_xlnm.Print_Titles" localSheetId="5">'Spain'!$1:$5</definedName>
    <definedName name="_xlnm.Print_Titles" localSheetId="35">'Swaziland'!$1:$5</definedName>
    <definedName name="_xlnm.Print_Titles" localSheetId="37">'Tanzania'!$1:$5</definedName>
    <definedName name="_xlnm.Print_Titles" localSheetId="45">'Template'!$1:$5</definedName>
    <definedName name="_xlnm.Print_Titles" localSheetId="19">'Togo'!$1:$5</definedName>
    <definedName name="_xlnm.Print_Titles" localSheetId="43">'Uganda'!$1:$5</definedName>
    <definedName name="_xlnm.Print_Titles" localSheetId="2">'United Kingdom'!$1:$5</definedName>
    <definedName name="_xlnm.Print_Titles" localSheetId="31">'Zambia'!$1:$5</definedName>
    <definedName name="_xlnm.Print_Titles" localSheetId="34">'Zimbabwe'!$1:$5</definedName>
  </definedNames>
  <calcPr fullCalcOnLoad="1"/>
</workbook>
</file>

<file path=xl/sharedStrings.xml><?xml version="1.0" encoding="utf-8"?>
<sst xmlns="http://schemas.openxmlformats.org/spreadsheetml/2006/main" count="4637" uniqueCount="3548">
  <si>
    <t>Liberville</t>
  </si>
  <si>
    <t>Much better camping accomodation for an overlander.  All facilities, inclu internet, price included breakfast, good atmopshere and great place to meet other travelers.  Also closer to city center. Another place recommended but never stayed was at Roof of Africa.  The Cardboard Box was also recommended but was similiar to Backpackers Unite so decided against staying.</t>
  </si>
  <si>
    <t>Auto Repairs</t>
  </si>
  <si>
    <t>Clean campsite, but bit expensive.  Seemed relatively safe, but little noisy because of highway traffic - not a bad choice though</t>
  </si>
  <si>
    <t>Decent connection and allow use of laptop - N$30ph, so not cheap but only game in town!  Wont allow camping but have rooms available</t>
  </si>
  <si>
    <t>Luxembourg</t>
  </si>
  <si>
    <t>LVL</t>
  </si>
  <si>
    <t>Latvian Lats</t>
  </si>
  <si>
    <t>Latvia</t>
  </si>
  <si>
    <t>LYD</t>
  </si>
  <si>
    <t>Libyan Dinar</t>
  </si>
  <si>
    <t>Centre Cultural Francis</t>
  </si>
  <si>
    <t>City Hall</t>
  </si>
  <si>
    <t>Mah</t>
  </si>
  <si>
    <t>PPG Entrance</t>
  </si>
  <si>
    <t>There are 2 turn offs into PPG from main road.  The best route is the 1st turn off if driving North from Brazza or 2nd turn off if driving South from Oyo.</t>
  </si>
  <si>
    <t>Club Nautico</t>
  </si>
  <si>
    <t>Porto Amboim</t>
  </si>
  <si>
    <t>O'Ohulo Restaurant</t>
  </si>
  <si>
    <t>Kyrgyzstan</t>
  </si>
  <si>
    <t>Som</t>
  </si>
  <si>
    <t>KHR</t>
  </si>
  <si>
    <t>Cambodian Riel</t>
  </si>
  <si>
    <t>New hotel in center of town.  Clean, friendly staff and safe place to stay - just expensive!  Other choices down the road are bug infested! After one night here we moved to Aberdeen for cheaper accomodation.</t>
  </si>
  <si>
    <t>Mocimboa de Praia</t>
  </si>
  <si>
    <t>Chez Natalie</t>
  </si>
  <si>
    <t>Beautiful rock formations. Unique place to camp.  Bring all supplies - no water at campsite! Worth spending couple of days for exploring &amp; hiking</t>
  </si>
  <si>
    <t>Good place if you are a backpacker - NOT ideal as an overlander.  No place to camp in the truck - its like sleeping in the Pick-n-Pay parking lot!</t>
  </si>
  <si>
    <t>Off Road Center</t>
  </si>
  <si>
    <t>Bit difficult to find after turning off the main road. About 1km after turning off, make right turn into village -large tree on your right then just follow road around that leads u right into camp.  Nice setting on the river, with bandas available to rent.  Helpful staff/security.  But very basic camp. About 3hrs from here to border - must leave with the tides - we left at 3am, arrived at border post 7am.</t>
  </si>
  <si>
    <t>Border Post</t>
  </si>
  <si>
    <t>Ferry Landing</t>
  </si>
  <si>
    <t>Quilengues</t>
  </si>
  <si>
    <t>Eglisia Santana</t>
  </si>
  <si>
    <t>Lobango</t>
  </si>
  <si>
    <t>Mania Internet Café</t>
  </si>
  <si>
    <t>Namibe</t>
  </si>
  <si>
    <t>Auto Pecas</t>
  </si>
  <si>
    <t>On the Ilha de Luanda, just outside city center.  Great views of the city.  Allow you to camp in secured parking lot, use bathrooms &amp; toilets at pool - VERY clean! Wouldn’t take money but did take copies of passports and visa information.</t>
  </si>
  <si>
    <t>Free camping on the beach in front of restaurant.  Delicious but expensive food. Cheap beer and fun locals. No showers but allow you to use toilets.</t>
  </si>
  <si>
    <t>Norwegian overlanders invited us to visit NPA project for clearing land mines.  DEFINTELY worth getting in touch to arrange a visit.</t>
  </si>
  <si>
    <t>About 40km outside Lobito - decent place to bushcamp if need a place to stop.  We didn’t stay but decided to push on bit further.</t>
  </si>
  <si>
    <t>Beautiful campsite with terrific facilities.  Come prepared, there is no place to buy supplies! Never did have luck seeing the desert elephants but nice place to spend couple of nights.</t>
  </si>
  <si>
    <t>Just off road - in sight. Quiet and beautiful sunset. We were warned about elephant, rhino and lions in the area, but werent lucky enough to see any:-(</t>
  </si>
  <si>
    <t>South African run guest house.  Clean, ensuite rooms for good price, right on the beach.  Short walk to cheap internet and to Cholo's for your obligatory night cap.</t>
  </si>
  <si>
    <t>Our friends splurged on a room.  Sali the owner, extremely helpful. Quaint, clean rooms with a/c, brekfst incl and fantastic pool.  In the heart of it all and directly across from Zanzibar Watersports if you scuba dive.</t>
  </si>
  <si>
    <t>A slice of heaven.  VERY easy to waste a few weeks here.  On the beach, clean, fair prices, good restaurant/bar, cheap internet with good connection, electricity at each camping spot and small pool to enoy.</t>
  </si>
  <si>
    <t>Crowded and filthy.  Showers and squat toilets. Not worth a fraction of the price you are paying to sleep here…but the NP knows this and doesn’t care.  Is why things are in such a pathetic state. Amazing crater experience tho, if you can part with the $200 to drive down there!</t>
  </si>
  <si>
    <t>N 15° 51.850'</t>
  </si>
  <si>
    <t>W 016° 30.710'</t>
  </si>
  <si>
    <t>N 14° 50.572'</t>
  </si>
  <si>
    <t>W 017° 14.180'</t>
  </si>
  <si>
    <t>N 14° 41.970'</t>
  </si>
  <si>
    <t>W 017° 25.380'</t>
  </si>
  <si>
    <t>N 14° 39.675'</t>
  </si>
  <si>
    <t>W 017° 25.968'</t>
  </si>
  <si>
    <t>N 14° 08.333'</t>
  </si>
  <si>
    <t>W 016° 03.176'</t>
  </si>
  <si>
    <t>N 13° 44.862'</t>
  </si>
  <si>
    <t>W 016° 28.781'</t>
  </si>
  <si>
    <t>N 14° 15.658'</t>
  </si>
  <si>
    <t>W 012° 34.883'</t>
  </si>
  <si>
    <t>N 13° 25.162'</t>
  </si>
  <si>
    <t>W 016° 42.947'</t>
  </si>
  <si>
    <t>N 13° 18.664'</t>
  </si>
  <si>
    <t>W 016° 36.552'</t>
  </si>
  <si>
    <t>N 13° 20.048'</t>
  </si>
  <si>
    <t>W 016° 23.265'</t>
  </si>
  <si>
    <t>N 13° 32.700'</t>
  </si>
  <si>
    <t>W 014° 45.498'</t>
  </si>
  <si>
    <t>N 13° 18.904'</t>
  </si>
  <si>
    <t>W 014° 12.624'</t>
  </si>
  <si>
    <t>N 14° 20.799'</t>
  </si>
  <si>
    <t>W 011° 19.690'</t>
  </si>
  <si>
    <t>N 14° 30.291'</t>
  </si>
  <si>
    <t>W 008° 39.241'</t>
  </si>
  <si>
    <t>N 12° 32.176'</t>
  </si>
  <si>
    <t>W 008° 02.755'</t>
  </si>
  <si>
    <t>N 12° 36.142'</t>
  </si>
  <si>
    <t>W 007° 56.119'</t>
  </si>
  <si>
    <t>N 12° 37.139'</t>
  </si>
  <si>
    <t>W 007° 35.945'</t>
  </si>
  <si>
    <t>N 12° 57.179'</t>
  </si>
  <si>
    <t>W 005° 37.130'</t>
  </si>
  <si>
    <t>N 13° 54.373'</t>
  </si>
  <si>
    <t>W 004° 33.272'</t>
  </si>
  <si>
    <t>N 14° 28.271'</t>
  </si>
  <si>
    <t>W 003° 18.526'</t>
  </si>
  <si>
    <t>N 14° 27.723'</t>
  </si>
  <si>
    <t>W 003° 18.243'</t>
  </si>
  <si>
    <t>N 14° 30.812'</t>
  </si>
  <si>
    <t>W 004° 05.990'</t>
  </si>
  <si>
    <t>N 15° 16.970'</t>
  </si>
  <si>
    <t>W 001° 41.628'</t>
  </si>
  <si>
    <t>N 16° 16.440'</t>
  </si>
  <si>
    <t>W 000° 02.081'</t>
  </si>
  <si>
    <t>N 16° 15.789'</t>
  </si>
  <si>
    <t>W 000° 01.937'</t>
  </si>
  <si>
    <t>N 15° 00.610'</t>
  </si>
  <si>
    <t>W 002° 56.874'</t>
  </si>
  <si>
    <t>N 16° 46.916'</t>
  </si>
  <si>
    <t>W 003° 00.841'</t>
  </si>
  <si>
    <t>N 13° 17.161'</t>
  </si>
  <si>
    <t>W 004° 53.583'</t>
  </si>
  <si>
    <t xml:space="preserve">On mountain top with ocean view.  Beautiful scenery of countryside as well.  In view of road but up high so no one around to bother you.  </t>
  </si>
  <si>
    <t>Bush Camp - Oceanview Mountain top</t>
  </si>
  <si>
    <t>Community Rest Camp</t>
  </si>
  <si>
    <t>Backpackers Unite</t>
  </si>
  <si>
    <t>www.Border-Crossings.com</t>
  </si>
  <si>
    <t>Croatia</t>
  </si>
  <si>
    <t>Slovakia</t>
  </si>
  <si>
    <t xml:space="preserve">East Caribbean </t>
  </si>
  <si>
    <t>Bosnia and Herzegovina</t>
  </si>
  <si>
    <t>Brunei</t>
  </si>
  <si>
    <t>Guinea-Conakry</t>
  </si>
  <si>
    <t>Iran</t>
  </si>
  <si>
    <t>North Korea</t>
  </si>
  <si>
    <t>South Korea</t>
  </si>
  <si>
    <t>Laos</t>
  </si>
  <si>
    <t>Libya</t>
  </si>
  <si>
    <t>Moldova</t>
  </si>
  <si>
    <t>Macedonia</t>
  </si>
  <si>
    <t>Russia</t>
  </si>
  <si>
    <t>Sao Tome and Principe</t>
  </si>
  <si>
    <t>Syria</t>
  </si>
  <si>
    <t>S 25° 57.714'</t>
  </si>
  <si>
    <t>E 032° 35.163'</t>
  </si>
  <si>
    <t>S 23° 51.807'</t>
  </si>
  <si>
    <t>E 035° 22.725'</t>
  </si>
  <si>
    <t>S 23° 51.136'</t>
  </si>
  <si>
    <t>E 035° 32.641'</t>
  </si>
  <si>
    <t>S 23° 13.895'</t>
  </si>
  <si>
    <t>E 035° 29.280'</t>
  </si>
  <si>
    <t>S 22° 00.542'</t>
  </si>
  <si>
    <t>E 035° 19.319'</t>
  </si>
  <si>
    <t>S 19° 51.065'</t>
  </si>
  <si>
    <t>E 034° 53.053'</t>
  </si>
  <si>
    <t>S 17° 52.616'</t>
  </si>
  <si>
    <t>E 036° 53.203'</t>
  </si>
  <si>
    <t>S 15° 03.098'</t>
  </si>
  <si>
    <t>E 039° 08.698'</t>
  </si>
  <si>
    <t>S 15° 02.543'</t>
  </si>
  <si>
    <t>E 040° 41.734'</t>
  </si>
  <si>
    <t>S 12° 57.954'</t>
  </si>
  <si>
    <t>E 040° 34.032'</t>
  </si>
  <si>
    <t>S 11° 19.850'</t>
  </si>
  <si>
    <t>E 040° 21.193'</t>
  </si>
  <si>
    <t>S 10° 34.077'</t>
  </si>
  <si>
    <t>E 040° 22.776'</t>
  </si>
  <si>
    <t>S 10° 32.047'</t>
  </si>
  <si>
    <t>E 040° 23.281'</t>
  </si>
  <si>
    <t>Stone Town, Zanzibar</t>
  </si>
  <si>
    <t>Nungwi, Zanzibar</t>
  </si>
  <si>
    <t>S 10° 31.108'</t>
  </si>
  <si>
    <t>E 040° 22.883'</t>
  </si>
  <si>
    <t>S 08° 53.889'</t>
  </si>
  <si>
    <t>E 039° 31.089'</t>
  </si>
  <si>
    <t>S 08° 55.723'</t>
  </si>
  <si>
    <t>E 039° 31.346'</t>
  </si>
  <si>
    <t>S 08° 23.412'</t>
  </si>
  <si>
    <t>E 039° 09.886'</t>
  </si>
  <si>
    <t>S 06° 50.624'</t>
  </si>
  <si>
    <t>E 039° 14.769'</t>
  </si>
  <si>
    <t>S 06° 49.158'</t>
  </si>
  <si>
    <t>E 039° 19.268'</t>
  </si>
  <si>
    <t>S 06° 51.032'</t>
  </si>
  <si>
    <t>E 039° 21.543'</t>
  </si>
  <si>
    <t>S 06° 51.099'</t>
  </si>
  <si>
    <t>E 039° 21.698'</t>
  </si>
  <si>
    <t>S 06° 39.277'</t>
  </si>
  <si>
    <t>E 039° 12.673'</t>
  </si>
  <si>
    <t>S 06° 41.293'</t>
  </si>
  <si>
    <t>E 039° 12.245'</t>
  </si>
  <si>
    <t>S 06° 49.193'</t>
  </si>
  <si>
    <t>E 039° 17.865'</t>
  </si>
  <si>
    <t>S 06° 48.838'</t>
  </si>
  <si>
    <t>E 039° 17.247'</t>
  </si>
  <si>
    <t>S 06° 50.140'</t>
  </si>
  <si>
    <t>E 039° 15.759'</t>
  </si>
  <si>
    <t>S 06° 49.657'</t>
  </si>
  <si>
    <t>E 039° 16.553'</t>
  </si>
  <si>
    <t>S 06° 45.160'</t>
  </si>
  <si>
    <t>E 039° 16.380'</t>
  </si>
  <si>
    <t>S 06° 49.623'</t>
  </si>
  <si>
    <t>E 039° 16.549'</t>
  </si>
  <si>
    <t>S 06° 48.132'</t>
  </si>
  <si>
    <t>E 039° 17.103'</t>
  </si>
  <si>
    <t>S 06° 47.450'</t>
  </si>
  <si>
    <t>E 039° 16.719'</t>
  </si>
  <si>
    <t>S 06° 49.232'</t>
  </si>
  <si>
    <t>E 039° 17.305'</t>
  </si>
  <si>
    <t>S 06° 51.905'</t>
  </si>
  <si>
    <t>E 039° 12.181'</t>
  </si>
  <si>
    <t>S 06° 48.883'</t>
  </si>
  <si>
    <t>E 039° 17.376'</t>
  </si>
  <si>
    <t>S 06° 50.122'</t>
  </si>
  <si>
    <t>E 039° 15.826'</t>
  </si>
  <si>
    <t>S 06° 48.763'</t>
  </si>
  <si>
    <t>E 039° 17.509'</t>
  </si>
  <si>
    <t>S 03° 23.076'</t>
  </si>
  <si>
    <t>E 036° 43.189'</t>
  </si>
  <si>
    <t>S 03° 22.511'</t>
  </si>
  <si>
    <t>E 036° 42.163'</t>
  </si>
  <si>
    <t>S 03° 22.514'</t>
  </si>
  <si>
    <t>E 036° 40.750'</t>
  </si>
  <si>
    <t>S 03° 22.327'</t>
  </si>
  <si>
    <t>E 036° 41.590'</t>
  </si>
  <si>
    <t>S 03° 22.461'</t>
  </si>
  <si>
    <t>E 035° 53.149'</t>
  </si>
  <si>
    <t>S 03° 12.410'</t>
  </si>
  <si>
    <t>E 035° 56.627'</t>
  </si>
  <si>
    <t>S 02° 37.975'</t>
  </si>
  <si>
    <t>E 035° 53.577'</t>
  </si>
  <si>
    <t>S 02° 39.986'</t>
  </si>
  <si>
    <t>E 035° 55.563'</t>
  </si>
  <si>
    <t>S 03° 13.684'</t>
  </si>
  <si>
    <t>E 035° 29.429'</t>
  </si>
  <si>
    <t>S 02° 25.308'</t>
  </si>
  <si>
    <t>E 034° 51.873'</t>
  </si>
  <si>
    <t>S 02° 38.321'</t>
  </si>
  <si>
    <t>E 035° 52.417'</t>
  </si>
  <si>
    <t>S 03° 24.333'</t>
  </si>
  <si>
    <t>E 036° 30.574'</t>
  </si>
  <si>
    <t>S 04° 48.302'</t>
  </si>
  <si>
    <t>E 038° 17.891'</t>
  </si>
  <si>
    <t>S 05° 17.172'</t>
  </si>
  <si>
    <t>E 039° 03.762'</t>
  </si>
  <si>
    <t>S 06° 46.512'</t>
  </si>
  <si>
    <t>E 039° 15.571'</t>
  </si>
  <si>
    <t>S 06° 39.298'</t>
  </si>
  <si>
    <t>E 039° 12.082'</t>
  </si>
  <si>
    <t>S 06° 43.763'</t>
  </si>
  <si>
    <t>E 039° 13.157'</t>
  </si>
  <si>
    <t>S 06° 48.994'</t>
  </si>
  <si>
    <t>E 039° 17.360'</t>
  </si>
  <si>
    <t>S 06° 51.063'</t>
  </si>
  <si>
    <t>E 039° 14.091'</t>
  </si>
  <si>
    <t>S 06° 48.945'</t>
  </si>
  <si>
    <t>E 039° 17.199'</t>
  </si>
  <si>
    <t>S 06° 50.772'</t>
  </si>
  <si>
    <t>E 039° 14.446'</t>
  </si>
  <si>
    <t>S 06° 49.095'</t>
  </si>
  <si>
    <t>E 039° 16.965'</t>
  </si>
  <si>
    <t>S 06° 48.678'</t>
  </si>
  <si>
    <t>E 039° 17.613'</t>
  </si>
  <si>
    <t>S 06° 48.790'</t>
  </si>
  <si>
    <t>Ndara</t>
  </si>
  <si>
    <t>Ndololo Camp</t>
  </si>
  <si>
    <t>Bush just outside Amboseli National Park</t>
  </si>
  <si>
    <t>Bush camp</t>
  </si>
  <si>
    <t>Used to have a proper camp site, but not longer.  Camped in the parking lot.  Had to bargain hard from 1500.  They give you the keys for a bungalow.  Nice, but generator is a bit noisy at night.</t>
  </si>
  <si>
    <t>Basic park campsite, with toilets and showers.  Bat invasion means you can't use the toilets after sundown.</t>
  </si>
  <si>
    <t>Lovely bush camp just 15km outside Ambolseli's Iremito (Lemboti) gate.  Wake up to Kilimanjaro in the morning.  No mosquitoes (in May), but a few flies.  Almost no traffic on the road.  Great place to work on the truck or just veg out for a few days.</t>
  </si>
  <si>
    <t>S 34° 49.961'</t>
  </si>
  <si>
    <t>E 020° 00.092'</t>
  </si>
  <si>
    <t>Johannesberg (Braamfontein), GP</t>
  </si>
  <si>
    <t>Soweto, GP</t>
  </si>
  <si>
    <t>Apartheit Museum</t>
  </si>
  <si>
    <t>Johannesberg, GP</t>
  </si>
  <si>
    <t>S 26° 14.262'</t>
  </si>
  <si>
    <t>E 028° 00.566'</t>
  </si>
  <si>
    <t>Great museum describing the experience from both sides</t>
  </si>
  <si>
    <t>Cape Town, WC</t>
  </si>
  <si>
    <t>Cape Agulhas, WC</t>
  </si>
  <si>
    <t>The Actual Southern Most Point in Africa</t>
  </si>
  <si>
    <t>The Spiritually Southern Most Point in Africa</t>
  </si>
  <si>
    <t>S 34° 21.418'</t>
  </si>
  <si>
    <t>E 018° 28.411'</t>
  </si>
  <si>
    <t>Camping Paarl</t>
  </si>
  <si>
    <t>S 33° 54.154'</t>
  </si>
  <si>
    <t>E 018° 36.892'</t>
  </si>
  <si>
    <t>Aberdare National Park</t>
  </si>
  <si>
    <t>Ark Gate</t>
  </si>
  <si>
    <t>S 00° 20.477'</t>
  </si>
  <si>
    <t>E 036° 50.836'</t>
  </si>
  <si>
    <t>Beautiful park in the mountains.  Wonderful forrests and moorlands.  Cold (high altitude). Seldom visited.</t>
  </si>
  <si>
    <t>S 00° 21.373'</t>
  </si>
  <si>
    <t>E 036° 54.322'</t>
  </si>
  <si>
    <t>Treetops Gate</t>
  </si>
  <si>
    <t>Ruhuruini Camp</t>
  </si>
  <si>
    <t>S 00° 23.261'</t>
  </si>
  <si>
    <t>E 036° 49.051'</t>
  </si>
  <si>
    <t>Basic camp with latrine.  Small creek nearby for water.  Be careful of the poison ivy around the latrine.</t>
  </si>
  <si>
    <t>Bongo Camp (Abandoned)</t>
  </si>
  <si>
    <t xml:space="preserve">If you can make it past the receiptionist, Mr. Peter and his assistant are very helpful in getting your visa issued.  </t>
  </si>
  <si>
    <t>Speak to WCS if interested in visiting Mbeli-Bai in the north, near Bomassa.</t>
  </si>
  <si>
    <t>Just in case you need a check-up before crossing the river!</t>
  </si>
  <si>
    <t>Bush Camp - Ayukaba Primary School Yard</t>
  </si>
  <si>
    <t>Not ideal but better then a trench any day!  Tons of inquisitive kids, but not really a bother.  Stream nearby to refill water and nice local man who will bring you fresh grapefruits for free!</t>
  </si>
  <si>
    <t>Mamfe</t>
  </si>
  <si>
    <t>Data Hotel</t>
  </si>
  <si>
    <t>Beautiful setting on the Okavango, facilities same as Savuti.  Few baboons, but TONS of elephants who like to get close so be careful!</t>
  </si>
  <si>
    <t>Durban (Chatsworth), KZN</t>
  </si>
  <si>
    <t>Hindu Temple</t>
  </si>
  <si>
    <t>Hare Krishna Temple</t>
  </si>
  <si>
    <t>Durban (Essenwood),KZN</t>
  </si>
  <si>
    <t>Tekwani Backpackers</t>
  </si>
  <si>
    <t>Only decent place to stay or camp after the living in the mud.  Excellent restaurant with cold beers.  They allow use of a room for shower/toilet if you camp, ask for room #420 - has a great view of the river!</t>
  </si>
  <si>
    <t>Road to Kumba</t>
  </si>
  <si>
    <t>Terrific bush camp, quiet, little traffic, flat and hidden</t>
  </si>
  <si>
    <t>Limbe</t>
  </si>
  <si>
    <t>Mile 6 Beach</t>
  </si>
  <si>
    <t>Kalfeld</t>
  </si>
  <si>
    <t>Grashoek</t>
  </si>
  <si>
    <t>San village where you can experience and learn about all of their tribal traditions.  No facilities but WELL worth the effort!</t>
  </si>
  <si>
    <t>Good place to stop over enroute someplace else, check out the tracks and watch a beautiful sunset over the mountains - great facilities and knowledgable hosts</t>
  </si>
  <si>
    <t>Puccini House</t>
  </si>
  <si>
    <t>More room for overlander camping then Cameleon, better breakfast, slightly more comfortable and closer walk to the city center - but no on site internet and bit more noisy due to the one nightly train - still not a bad choice!</t>
  </si>
  <si>
    <t>Not the best option around, but we arrived after an 18hr car ride and couldn’t fight it, nor did we want the hassle of moving for the 2nd night.  Friendly staff and good chef!</t>
  </si>
  <si>
    <t>Freetown</t>
  </si>
  <si>
    <t>Sierra International Hotel</t>
  </si>
  <si>
    <t>Silver Wings</t>
  </si>
  <si>
    <t>Charm Guest House</t>
  </si>
  <si>
    <t>Big Millys Backyard</t>
  </si>
  <si>
    <t>Without a way point would be difficult to find in the dark like we had too! Very fun place and would be perfect if they just had running water!!  Great time on the weekends with BBQ and Live music.  Expensive restaurant and very helpful staff. Bit noisy in the AM though if you are camping.</t>
  </si>
  <si>
    <t>Cape Coast</t>
  </si>
  <si>
    <t>Ocean Beach Resort</t>
  </si>
  <si>
    <t>Terrific spot right on the ocean. Running water and flushing toilets - a step up from Big Millys! Clean, friendly, quiet and right on the beach - if you were any closer u would be in the water!</t>
  </si>
  <si>
    <t>Not much choice in Porto Novo.  Suggest looking elsewhere - horrible facilities.  The rat in the hallway in front of the share toilet was the icing on the cake!</t>
  </si>
  <si>
    <t>Grand Popo</t>
  </si>
  <si>
    <t>Auberge de Grand Popo</t>
  </si>
  <si>
    <t>Abomey</t>
  </si>
  <si>
    <t>Chez Monqiue</t>
  </si>
  <si>
    <t>Not much space, facilities are OK, fantastic artwork and friendly staff</t>
  </si>
  <si>
    <t>Toyota Dealership</t>
  </si>
  <si>
    <t>On Graphic Road - If coming from Big Millys in Kokrobite take Winneba Road to Lamptey Circle.  If coming from Ryans Pub in Osu take the Ring Road thru Nukrumah Circle to Lamptey Circle</t>
  </si>
  <si>
    <t>Cotonou</t>
  </si>
  <si>
    <t>On the main road into Cotonou from Ouidah or Grand Popo - NOT open on Saturdays!</t>
  </si>
  <si>
    <t>Toyota Mechanic - Philippe</t>
  </si>
  <si>
    <t>Bangoudin</t>
  </si>
  <si>
    <t>Sodwana Bay, KZN</t>
  </si>
  <si>
    <t>Kosi Bay, KZN</t>
  </si>
  <si>
    <t>Kosi Khaya Camp</t>
  </si>
  <si>
    <t>A 'bush camp' not too far from the Mozi border.  They are still building the place, so was a bit rough for our stay but the owners are friendly and helpful.  Quiet, secure location that has good potential. Though, as with all campsites in the area - they are a bit overpriced for camping…</t>
  </si>
  <si>
    <t>We arrived well after dark and this was the 1st campsite we found.  Tight fit for any 4x4 and was chock o'block when we were there so not very quiet.  Facilities were OK, lively bar and internet across the street</t>
  </si>
  <si>
    <t>Somewhat expensive, but you definitely get a lot for your money: nice lawn to camp, clean toilets, kitchen, living room, electricity, mechanic workshop and lots of overlander info.  German owner is ex-motorcycle overlander.</t>
  </si>
  <si>
    <t>Great campsite in the East end of town.  Nice rooms available too.  Free wi-fi.  Clean toilets and showers.  Bar and bad food available.  Popular with the big trucks, though.</t>
  </si>
  <si>
    <t>Nice off-the-beaten path desitnation.  From here, you can do guided walks into the Rwenzories and Semliki.</t>
  </si>
  <si>
    <t>Pleasant place overlooking a small crater lake.  Major renovations in 2008.  Super-friendly staff. Swim costs extra unless you negotiate.</t>
  </si>
  <si>
    <t>Basic campsite with latrines and a lake to swim in.  Food &amp; drink on request.</t>
  </si>
  <si>
    <t>Newly built Dutch-run campsite.  Still under contruction when we were there, bathrooms weren't ready yet so we used a banda.  Bar / restaurant is lovely, but the bandas look very poorly built.  Friendly owner = Jeroen.</t>
  </si>
  <si>
    <t>Great camp with no facilities except a pit latrine.  Collect water at the main town (but not at the info center, it's poisoned with petrol!) and come here.  Hippos and warthogs visit at night, but other traveller's won't.</t>
  </si>
  <si>
    <t>Bush camp near Ishasha.  Not for the timid - you're in the heart of tree-climbing-lion territory, close to the DRC border (bandits), a herd of elephants came by which knocked down trees until we made noise and then a nearby village was banging drums and shooting guns all night long to keep the elephants away from their crops.</t>
  </si>
  <si>
    <t>Pleasant campsite with cold showers but clean toilets.  Joseph the owner was friendly and helpful.</t>
  </si>
  <si>
    <t>Although close to border we decided to bush camp for the night so could arrive early AM for the crossing.  Lovely spot close to the ocean.  On a plateau, so slightly visible with lights on by passing traffic, but far enough away to be safe - had no worries at all.</t>
  </si>
  <si>
    <t>Nouaidibou</t>
  </si>
  <si>
    <t>Camping Chez Abbda</t>
  </si>
  <si>
    <t>Teychitt Boutique and Restaurant</t>
  </si>
  <si>
    <t>Cap Tagarit</t>
  </si>
  <si>
    <t xml:space="preserve">Bush Camp/Parc </t>
  </si>
  <si>
    <t>11, 14 &amp; 15 May</t>
  </si>
  <si>
    <t>Bush Camp/R2 to Atar</t>
  </si>
  <si>
    <t>Ondangwa</t>
  </si>
  <si>
    <t>Ondangwa Rest Camp</t>
  </si>
  <si>
    <t>&lt;PRIVATE&gt; Stayed at a friend's house</t>
  </si>
  <si>
    <t>&lt;PRIVATE&gt; Met oil worker who took us to Kilwa Kisanti for free.  No permit, no entry required! Same night drove 1.5 hrs north and slept in their work camp - all u could ask for and more, in the middle of the TZ jungle!</t>
  </si>
  <si>
    <t>&lt;PRIVATE&gt; Personal friend who probably doesn’t want you showing up on his door step!</t>
  </si>
  <si>
    <t>Castelldefeles (Barcelona suburb)</t>
  </si>
  <si>
    <t>Sierra Nevada National Park</t>
  </si>
  <si>
    <t>&lt;PRIVATE&gt; Personal friends who live right in the heart of it all in Gibraltar but like Julian in France, probably don’t want you showing up on their door step!</t>
  </si>
  <si>
    <t>&lt;PRIVATE&gt; Able to experience the local hospitality of a Moroccan family.  Don’t pass this up if you are invited into someones home.</t>
  </si>
  <si>
    <t>Didn’t stay but was recommended as excellent place to stop.  Belgian run with clean facilities.</t>
  </si>
  <si>
    <t>Parc National du Banc D'Arguin</t>
  </si>
  <si>
    <t>Kaolak</t>
  </si>
  <si>
    <t>Dar El Saloum (Toubakouta)</t>
  </si>
  <si>
    <t>Cap Skiring</t>
  </si>
  <si>
    <t>Ziguinchor</t>
  </si>
  <si>
    <t>Hotel</t>
  </si>
  <si>
    <t>Sorry - Forgot to record where we stayed</t>
  </si>
  <si>
    <t>Brikama (Makasuta)</t>
  </si>
  <si>
    <t>Albreda (Jufre)</t>
  </si>
  <si>
    <t>Georgetown</t>
  </si>
  <si>
    <t>Aberdeen (Freetown)</t>
  </si>
  <si>
    <t>Sinava Executive Guest House</t>
  </si>
  <si>
    <t>Dogon Country</t>
  </si>
  <si>
    <t>Bush Camp just over the border</t>
  </si>
  <si>
    <t>Camping d'Ville</t>
  </si>
  <si>
    <t>Great bush camp just over the border.  Heard kids in the valley below, but noone noticed me.</t>
  </si>
  <si>
    <t>Managed to find Phillipe thru someone at Toyota when we found out the dealership is closed on weekends.  Very knowledgable guy who has worked for CFAO for 15yrs.  Runs a workshop out of his family compound for extra money and does a great job.  Speaks good enough English and had good assistant mechanics - Jerome &amp; Dennis.</t>
  </si>
  <si>
    <t>Passed this when we were lost in Lome and quickly marked the spot!</t>
  </si>
  <si>
    <t>Nigerian Embassy</t>
  </si>
  <si>
    <t>1st 3 nights were included in Visa package, only paid for 4th night.  Visa pkg. incls 14 day visa, 2 meals &amp; one free beer for $25US per person.  Good place with lots of atmosphere, internet, close to town and free daily lift to the falls.  BUT - there is a lot of crime in the area! Of the 4 nights we stayed, 3 nights people were mugged or assaulted just outside camp on main road and 4th night a local at the bar stole some bags out of a bikers ground tent!</t>
  </si>
  <si>
    <t>Kalomo</t>
  </si>
  <si>
    <t>MacRons</t>
  </si>
  <si>
    <t>On the road to Lusaka. Trucker stop just north of town.  Ron is a very friendly guy who was happy to put us up for the night.  We ate dinner there and had some drinks so he let us camp for free.  Toilets only, no showers.</t>
  </si>
  <si>
    <t>Chibala Camp</t>
  </si>
  <si>
    <t>Close to Musa Gate for Kafue.  3 simple cottages with spectaular view over the lake! Quiet peaceful setting. Not really set up for camping but they let us stay and use facilities in one empty cottage - tho do have electricity and kitchen u can use.  "Pay what you wish" for camping.</t>
  </si>
  <si>
    <t>Mombuwa</t>
  </si>
  <si>
    <t>New La Hacienda Hotel</t>
  </si>
  <si>
    <t>No campsite in town or lodges nearby.  Brand new hotel with very friendly staff.  Let us camp in secure walled parking and gave use of facilities in a room.</t>
  </si>
  <si>
    <t>Nice management, but very run down.  May have been a good place to stay a years ago but until they do some clean up - don’t bother.</t>
  </si>
  <si>
    <t>Turnoff to Mchelelo Camp</t>
  </si>
  <si>
    <t>Gamba Roadblock</t>
  </si>
  <si>
    <t>Kanagoni Roadblock</t>
  </si>
  <si>
    <t>Manjila Roadblock</t>
  </si>
  <si>
    <t>Run by two long-time-travelling-hippy-Germans, Tina and Dika.  "Eco-toilets", water tank showers.  Great food and an informal bar.  Nice campfires privided.  I avoided swimming in the lake (reeds and snails could mean Bilharzia) near this camp, swimming on a day trip to Banda Island instead.</t>
  </si>
  <si>
    <t>S 00° 37.027'</t>
  </si>
  <si>
    <t>E 029° 42.437'</t>
  </si>
  <si>
    <t>N 01° 42.926'</t>
  </si>
  <si>
    <t>E 031° 28.185'</t>
  </si>
  <si>
    <t>Bukakata to Ssese Ferry</t>
  </si>
  <si>
    <t>Ferry is supposed to be free, but sombody is embezzeling the money for fuel, so everyone has to pay.  Price depends on number of cars.  I was asked for 15,000, but bargained to 10,000 which seemed to be what all the locals were paying.  One hour for 6km.</t>
  </si>
  <si>
    <t>S 00° 16.437'</t>
  </si>
  <si>
    <t>E 032° 01.580'</t>
  </si>
  <si>
    <t>S 00° 14.884'</t>
  </si>
  <si>
    <t>E 032° 04.023'</t>
  </si>
  <si>
    <t>Lutoboka to Entebbe Ferry</t>
  </si>
  <si>
    <t>Bukakata (Mainland) Landing</t>
  </si>
  <si>
    <t>Bugala (Island) Landing</t>
  </si>
  <si>
    <t>Entebbe (Mainland) Landing</t>
  </si>
  <si>
    <t>Island ferry landing</t>
  </si>
  <si>
    <t>Lutoboka (Island) Landing</t>
  </si>
  <si>
    <t>S 00° 18.634'</t>
  </si>
  <si>
    <t>E 032° 17.544'</t>
  </si>
  <si>
    <t>N 00° 04.848'</t>
  </si>
  <si>
    <t>E 032° 26.918'</t>
  </si>
  <si>
    <t>N 00° 02.684'</t>
  </si>
  <si>
    <t>E 032° 26.639'</t>
  </si>
  <si>
    <t>Gately Restaurant</t>
  </si>
  <si>
    <t>N 00° 03.552'</t>
  </si>
  <si>
    <t>E 032° 28.373'</t>
  </si>
  <si>
    <t>Jahazi Camp</t>
  </si>
  <si>
    <t>Ferry costs 50,000 UGS for the vehicle including driver plus 10,000 per passenger second class.  Three hours for 40km. Greasy snacks available.</t>
  </si>
  <si>
    <t>N 00° 04.707'</t>
  </si>
  <si>
    <t>E 032° 29.126'</t>
  </si>
  <si>
    <t>N 00° 03.022'</t>
  </si>
  <si>
    <t>E 032° 27.877'</t>
  </si>
  <si>
    <t>Pleasantly landscaped place with plenty of room to camp.  Bar and food, but the staff are morose.  One corner of the yard smells of sewage.  Inadequate toilets never refill.  Right near the airport, so you hear the occasional plane.  Not too loud, though.</t>
  </si>
  <si>
    <t>In theory, you could camp here, but it's 20,000 UGS per person for which you get toilets but not showers.  I think they are trying to make this into a high end restaurant for corrupt politicians.  Ok view.  Price discounted to 10,000 if you order the unaffodable food.</t>
  </si>
  <si>
    <t>I don't usually bother mentioning restaurants, but this one is special.  The decor is tastefully done with friendly staff and fantastic food prepared by a serious chef.  Prices are very reasonable at 12,000 to 18,000 for a very nice main.  Rooms also available at $90.</t>
  </si>
  <si>
    <t>S 00° 18.747'</t>
  </si>
  <si>
    <t>E 032° 17.398'</t>
  </si>
  <si>
    <t>Kasenda, Crater Lakes Region</t>
  </si>
  <si>
    <t>N 00° 25.976'</t>
  </si>
  <si>
    <t>E 030° 17.523'</t>
  </si>
  <si>
    <t>Kasubi Tombs of the Buganda Kings</t>
  </si>
  <si>
    <t>N 00° 19.761'</t>
  </si>
  <si>
    <t>E 032° 33.148'</t>
  </si>
  <si>
    <t>Compund that holds the tombs of four kings.  Interesting place, with free tour guide.</t>
  </si>
  <si>
    <t>N 00° 19.208'</t>
  </si>
  <si>
    <t>E 032° 37.812'</t>
  </si>
  <si>
    <t>N 00° 18.444'</t>
  </si>
  <si>
    <t>E 032° 33.068'</t>
  </si>
  <si>
    <t>Garden City Mall</t>
  </si>
  <si>
    <t>ATMs, Uchumi, Internet Cafe, Secure Parking</t>
  </si>
  <si>
    <t>N 00° 19.168'</t>
  </si>
  <si>
    <t>E 032° 35.458'</t>
  </si>
  <si>
    <t>Reasonably but not cheap.</t>
  </si>
  <si>
    <t>N 00° 19.960'</t>
  </si>
  <si>
    <t>E 032° 36.640'</t>
  </si>
  <si>
    <t>High Ratio 4x4 Garage</t>
  </si>
  <si>
    <t>Shane's 4x4 Garage</t>
  </si>
  <si>
    <t>N 00° 16.057'</t>
  </si>
  <si>
    <t>E 032° 37.199'</t>
  </si>
  <si>
    <t>Larger shop.</t>
  </si>
  <si>
    <t>Toyota dealer</t>
  </si>
  <si>
    <t>N 00° 19.224'</t>
  </si>
  <si>
    <t>E 032° 35.965'</t>
  </si>
  <si>
    <t>Found this list useful? Drop us a line!</t>
  </si>
  <si>
    <t>Crater Lakes Region</t>
  </si>
  <si>
    <t>Chimp Valley Kibale (CVK)</t>
  </si>
  <si>
    <t>N 00° 29.866'</t>
  </si>
  <si>
    <t>E 030° 19.865'</t>
  </si>
  <si>
    <t>Didn't stay here, but seems like a good option.  More expensive, but you get running water and electricity.</t>
  </si>
  <si>
    <t>N 00° 24.269'</t>
  </si>
  <si>
    <t>E 030° 23.004'</t>
  </si>
  <si>
    <t>Eldoret to Jinja</t>
  </si>
  <si>
    <t>Illeret Border Post</t>
  </si>
  <si>
    <t>N 04° 26.702'</t>
  </si>
  <si>
    <t>E 036° 13.854'</t>
  </si>
  <si>
    <t>Kenya / Uganda Border</t>
  </si>
  <si>
    <t>Ishasha Border Post</t>
  </si>
  <si>
    <t>Ishasha</t>
  </si>
  <si>
    <t>This border post with DRC was closed to tourists in June 2008 due to bandits on the DRC side.  They recommended heading further South.</t>
  </si>
  <si>
    <t>S 00° 43.458'</t>
  </si>
  <si>
    <t>E 029° 37.933'</t>
  </si>
  <si>
    <t>Adrift Camp</t>
  </si>
  <si>
    <t>N 00° 27.685'</t>
  </si>
  <si>
    <t>E 033° 10.577'</t>
  </si>
  <si>
    <t>Went here first, but when I asked about security, the staff (honestly) admitted that several cars had been broken into in the last few months (mid 2008).  So I went to NRE.  Adrift is popular and has bungy and other activities.</t>
  </si>
  <si>
    <t>N 00° 29.093'</t>
  </si>
  <si>
    <t>E 033° 09.795'</t>
  </si>
  <si>
    <t>Speke Camping</t>
  </si>
  <si>
    <t>N 00° 28.949'</t>
  </si>
  <si>
    <t>E 033° 09.946'</t>
  </si>
  <si>
    <t>Another camp.  This one had the cheapest rafting package as of mid-2008 ($75 vs $125 for the others).</t>
  </si>
  <si>
    <t>Kibale Kanyanchu Lodge</t>
  </si>
  <si>
    <t>Too expensive for us, so we went to Chimp's Nest.  However, this is the spot for any forest walks ($10) or chimp trekking ($70) you might want to do.  Note chimps are cheaper in QENP.</t>
  </si>
  <si>
    <t>This campsite wasn't ready when we were there, since there is no water.  However, when we arrived noone was there, so we set up our camp.  When the ranger returned in the evening, he let us camp anyway.  Beautiful views of the gorge. Pit latrines.  This is the base for Chimp Trekking ($20).</t>
  </si>
  <si>
    <t>N 01° 50.994'</t>
  </si>
  <si>
    <t>E 031° 42.533'</t>
  </si>
  <si>
    <t>N 00° 29.202'</t>
  </si>
  <si>
    <t>E 030° 16.906'</t>
  </si>
  <si>
    <t>S 00° 21.803'</t>
  </si>
  <si>
    <t>E 031° 42.860'</t>
  </si>
  <si>
    <t>N 02° 16.554'</t>
  </si>
  <si>
    <t>E 031° 41.381'</t>
  </si>
  <si>
    <t>Ferry North Side</t>
  </si>
  <si>
    <t>Ferry South Side</t>
  </si>
  <si>
    <t>N 02° 17.219'</t>
  </si>
  <si>
    <t>E 031° 34.042'</t>
  </si>
  <si>
    <t>N 02° 16.971'</t>
  </si>
  <si>
    <t>E 031° 33.943'</t>
  </si>
  <si>
    <t>Lots of game on the north side - elephants, giraffe, oribi</t>
  </si>
  <si>
    <t>South side of the park had a terrible problem with Tse-Tse flies when we were there (Jun 2008).</t>
  </si>
  <si>
    <t>N 00° 40.588'</t>
  </si>
  <si>
    <t>E 030° 13.522'</t>
  </si>
  <si>
    <t>N 00° 26.211'</t>
  </si>
  <si>
    <t>E 030° 23.710'</t>
  </si>
  <si>
    <t>Another camp with no facilities except a pit latrine.  This one was a little muddier, so we went with Camp 2.</t>
  </si>
  <si>
    <t>S 00° 10.630'</t>
  </si>
  <si>
    <t>E 029° 55.123'</t>
  </si>
  <si>
    <t>Camp 1</t>
  </si>
  <si>
    <t>S 00° 10.459'</t>
  </si>
  <si>
    <t>E 029° 55.999'</t>
  </si>
  <si>
    <t>S 00° 11.311'</t>
  </si>
  <si>
    <t>E 030° 06.080'</t>
  </si>
  <si>
    <t>Crater Info Center</t>
  </si>
  <si>
    <t>S 00° 00.620'</t>
  </si>
  <si>
    <t>E 030° 00.124'</t>
  </si>
  <si>
    <t>Mweya Info Center</t>
  </si>
  <si>
    <t>S 00° 11.400'</t>
  </si>
  <si>
    <t>E 029° 53.909'</t>
  </si>
  <si>
    <t>Pay for camping here.  But do not take water from the poly-tank resevoir, as it is poisoned with petrol.  Get water at the nearby Shell station or at the staff housing center.  (Taste first)</t>
  </si>
  <si>
    <t>Buy tickets here.  QENP is one of the highlight savana parks of Uganda, with lions, elephant, antelope, hippo, birds.  Quite large, so you can spend several days in the various sections.  You can buy one day at a time and just "top up" to pay the (smaller) fee for subsequent days.</t>
  </si>
  <si>
    <t>S 00° 08.206'</t>
  </si>
  <si>
    <t>E 029° 55.695'</t>
  </si>
  <si>
    <t>Main gate off the tarmac road.</t>
  </si>
  <si>
    <t>Katunga Gate</t>
  </si>
  <si>
    <t>Katunga Gate is right near a town where you can get posho for lunch.</t>
  </si>
  <si>
    <t>S 00° 07.680'</t>
  </si>
  <si>
    <t>E 030° 02.049'</t>
  </si>
  <si>
    <t>Ziwi Rhino Sanctuary</t>
  </si>
  <si>
    <t>We just stopped to check it out, but didn't visit, being a bit short on time</t>
  </si>
  <si>
    <t>N 01° 29.139'</t>
  </si>
  <si>
    <t>E 032° 05.749'</t>
  </si>
  <si>
    <t>Plenty of room for roof top camping, secure and much cleaner then Legends… tho did have an odd vibe - may have been other guests at the time… don’t know.</t>
  </si>
  <si>
    <t>Wish we found this place the first night - friendly staff, clean, good atmosphere and worth the price - not the best options for roof top camping, but is doable and would rather stay here then other places we stayed.</t>
  </si>
  <si>
    <t>Brown Sugar Backpackers</t>
  </si>
  <si>
    <t>Fountains Valley Caravan</t>
  </si>
  <si>
    <t>Beach front, decent facilities and only option with roof top tent.  Security seemed OK.</t>
  </si>
  <si>
    <t>Quaint little town, somewhat helpful staff, free internet and decent space for campers.</t>
  </si>
  <si>
    <t>Similar to Mossel Baai Caravan Park, beach front, decent facilities, and OK security - great shell hunting on the beach!</t>
  </si>
  <si>
    <t>Fun place but not ideal for roof top camping - tight fit if there are other truck or cars.  Good dinner, helpful staff, nice beach walking and decent facilities.</t>
  </si>
  <si>
    <t>Hidden Paradise… as long as the cow, donkey and dog shit don’t bother you!  Very well run place, fantastic community run projects, fun activities, excellent managament - the "rocket" showers r the best!  Easy place to stay for a long time!  If self driving - last 3km are 4x4 only - can be tough in places but doable.</t>
  </si>
  <si>
    <t>Special treat from Mom - beachfront townhouse in resort with all amenities, everything at your fingertips…for a price!</t>
  </si>
  <si>
    <t>Found this place by accident while looking for the Hare Krishna Temple - interesting is the only way to describe it… ask the care taker to show you their 'tree of knowledge'!</t>
  </si>
  <si>
    <t>Try to visit during one of their daily prayer times.  All very friendly (of course) and allowed to take pics.  The restaurant downstairs is a MUST - delicious and cheap!</t>
  </si>
  <si>
    <t>Stayed here when passed thru Durban 2nd time.  Excellent location to town center - short walk to everything.  Helpful management and good secure off road parking with ability to sleep in tent.</t>
  </si>
  <si>
    <t>Not the most ideal place to stay, friendly nightwatchman, facilities have seen better days - but only option to camp if too late to drive on elsewhere.  OK for 1 night.</t>
  </si>
  <si>
    <t>Another splurge from Mom - River front house in lodge complex with hippos out front… golf, tennis, bar, hiking, etc all inside. 10min drive to gate.</t>
  </si>
  <si>
    <t>Expensive, tho we talked them down from 70R pp to 50Rpp.  Helpful staff, good food, nice set up, 10min drive to GR gate and also close to town center.</t>
  </si>
  <si>
    <t>This place has seen better days.  Tired and run down, friendly but odd owners.  Cheapest option and right in center of town… questionable security!!</t>
  </si>
  <si>
    <t>Not what it says it is!  Terrible neighborhood, no internet, horrible facilities and staff isnt all that together.  Upside - nicely layed out compound with plenty of room to camp.</t>
  </si>
  <si>
    <t>Only camping option close to town.  Secure, nice setting inside nature reserve, easy drive into town, brand new bathrooms.  Other backpacker options in Hatfield area don’t have parking or roof tent camping as option.</t>
  </si>
  <si>
    <t>The Ultra City camping wasn’t so ideal here and choices were limited so we took a room but Mom paid!  350 per room for 2persons - more then 2, must take addit. Room. Decent, clean and secure if you are passing thru. If you want to camp - its free if u fill up your tank!</t>
  </si>
  <si>
    <t>Brenner Toyota</t>
  </si>
  <si>
    <t>Alpha Net &amp; Drycleaners</t>
  </si>
  <si>
    <t>DHL Main Office</t>
  </si>
  <si>
    <t>German Embassy</t>
  </si>
  <si>
    <t>Silversands Camp</t>
  </si>
  <si>
    <t>Swiss Embassy</t>
  </si>
  <si>
    <t>At the end of the road in large warehouse.  Fitment center and shop - they have it all with high prices to go with it!  Some staff helpful, some staff not so helpful.</t>
  </si>
  <si>
    <t>LAK</t>
  </si>
  <si>
    <t>Laotian Kip</t>
  </si>
  <si>
    <t>Kip</t>
  </si>
  <si>
    <t>LBP</t>
  </si>
  <si>
    <t>Lebanese Pound</t>
  </si>
  <si>
    <t>Lebanon</t>
  </si>
  <si>
    <t>LKR</t>
  </si>
  <si>
    <t>Sri Lanka Rupee</t>
  </si>
  <si>
    <t>Sri Lanka</t>
  </si>
  <si>
    <t>LRD</t>
  </si>
  <si>
    <t>Liberian Dollar</t>
  </si>
  <si>
    <t>Liberia</t>
  </si>
  <si>
    <t>LSL</t>
  </si>
  <si>
    <t>Lesotho Loti</t>
  </si>
  <si>
    <t>Lesotho</t>
  </si>
  <si>
    <t>Loti</t>
  </si>
  <si>
    <t>LTL</t>
  </si>
  <si>
    <t>Lithuanian Litas</t>
  </si>
  <si>
    <t>Lithuania</t>
  </si>
  <si>
    <t>LUF</t>
  </si>
  <si>
    <t>Luxembourg Franc</t>
  </si>
  <si>
    <t>Ma Headache Internet</t>
  </si>
  <si>
    <t>In the Haut Gue Gue area, close to embassy area.  Fast connection and will allow laptops</t>
  </si>
  <si>
    <t>Oreness Campsite</t>
  </si>
  <si>
    <t>Centrally located in town.  Close walk to grocery &amp; internet.  Reasonably priced and good food in restaurant. Owner Jackie is very helpful and knowledgable about the area - speaks, Himba, French &amp; English.  Clean facilities.</t>
  </si>
  <si>
    <t>BZ Truck Repairs &amp; Spares</t>
  </si>
  <si>
    <t xml:space="preserve">Expensive! Only choice if you want to stay overnight with an amazing view of the falls -but definitely not worth the price. Very clean with running water, electricity 24/7. Portugese owner who speaks English and French. </t>
  </si>
  <si>
    <t>Bit out of the way from town center but worth the walk when compared to other places to stay close to the market. Friendly staff, secure place and pretty clean - make sure you watch out for ants though!</t>
  </si>
  <si>
    <t>Labe</t>
  </si>
  <si>
    <t>Conakry</t>
  </si>
  <si>
    <t>La Residence La Fleurie</t>
  </si>
  <si>
    <t>Hotel Saala</t>
  </si>
  <si>
    <t>Keetmanshoop</t>
  </si>
  <si>
    <t>Quivertree Rest Camp</t>
  </si>
  <si>
    <t>Hobas Campsite</t>
  </si>
  <si>
    <t>Ai - Ais Hot Springs</t>
  </si>
  <si>
    <t>Country House</t>
  </si>
  <si>
    <t>Large campsite with beautiful Quiver trees, suricates and rock dassies.  Clean facilities and ability to see cheetah feeding with farmer.  Expensive if willing to spend money, otherwise worth a day visit.  Giant Playground 5km down road incl. in price and not that impressive</t>
  </si>
  <si>
    <t>Not an ideal spot, even if you are trying to save money! On main road from border with South Africa many trucks passing in the night but will do in a pinch!</t>
  </si>
  <si>
    <t>Ablutions are OK, pool was empty and plenty of baboons to inspect your garbage!  Not all that bad but pray for a night with no wind or youll be covered in dust come the AM.</t>
  </si>
  <si>
    <t>Abolutions are better then Hobas and a VERY welcome dip in the hot springs and pool after hiking 85kms is absolutely necessary!  Decent restaurant and quiet campsite.</t>
  </si>
  <si>
    <t>Ihaha Campsite</t>
  </si>
  <si>
    <t>Kasane</t>
  </si>
  <si>
    <t>Kubu Lodge</t>
  </si>
  <si>
    <t>Affinity Guest House</t>
  </si>
  <si>
    <t>On the main drag in town center.</t>
  </si>
  <si>
    <t>Decided to treat ourselves on a very cold night.  Great breakfast included in price and very friendly owners.  Right on the river and yummy pizza place close by to take away.</t>
  </si>
  <si>
    <t>First time in Africa we were turned away at a community campsite.  This B&amp;B allowed us to camp and use inside facilities.  Friendly family run place on road out of town if heading towards Mafikeng</t>
  </si>
  <si>
    <t>Chizimulu Island</t>
  </si>
  <si>
    <t>Wakwenda Retreat</t>
  </si>
  <si>
    <t>Likoma Island</t>
  </si>
  <si>
    <t>Mango Drift</t>
  </si>
  <si>
    <t>Lake Malawi</t>
  </si>
  <si>
    <t>Ilhaha Ferry</t>
  </si>
  <si>
    <t>Kande Beach</t>
  </si>
  <si>
    <t>Kande Scripture Union</t>
  </si>
  <si>
    <t>Cape McClear</t>
  </si>
  <si>
    <t>Fat Monkeys</t>
  </si>
  <si>
    <t>Domwe Island</t>
  </si>
  <si>
    <t>Chembe Lodge</t>
  </si>
  <si>
    <t>Zomba</t>
  </si>
  <si>
    <t>Chitinji Camp</t>
  </si>
  <si>
    <t>Has seen better days, but still a decent spot.  The only place to go with roof top tent. Helpful staff but tired facilities.  Able to leave your truck if you ferry to the islands. Sleep here and eat at Mayoka Village, 10min walk.</t>
  </si>
  <si>
    <t xml:space="preserve">Great atmosphere with fun bar, reasonable price, expensive internet. Have been told bilharzia is high risk swimming right in front of camp :-( Mice in the camp ground (we had one in the truck - yuck!) Hope the overland trucks don’t show either.  </t>
  </si>
  <si>
    <t>Scuba Shack &amp; Kayak Africa</t>
  </si>
  <si>
    <t>Kayak trip run by Kayak Africa.  EXCELLENT spot!  All self catered, beautiful setting.  Part of Nat'l Park so not 'beach boys' to bother u. Snorkeling is superb and if u want to dive they'll come to met u at the island.  Terrific staff and easy 1hr kayak trip to/from (or hire a boat if youre lazy :-) Bit expensive but worth it!</t>
  </si>
  <si>
    <t>We were invited to a braai by the owner and got a discount on camping.  Regularly $12US for 2.  Well run comfortable lodge.  Beautiful beach front camping with no one to bother you.  Tho bit far away from all else - as its at the very end of the village.</t>
  </si>
  <si>
    <t>About 50m apart from each other.  Both offer diving with knowledgeable/well trained staff.  Kayak Africa doesn’t have camping but beach bungalows are very charming. They were booked solid for diving so we went with Scuba Shack.  Camping thru Stevens- on premises 300pp.Diving was great, good equipment and friendly staff and option to take courses.</t>
  </si>
  <si>
    <t>S 01° 17.161'</t>
  </si>
  <si>
    <t>E 036° 46.387'</t>
  </si>
  <si>
    <t>St. Helena Pound</t>
  </si>
  <si>
    <t>St. Helena</t>
  </si>
  <si>
    <t>SIT</t>
  </si>
  <si>
    <t>Slovenian Tolar</t>
  </si>
  <si>
    <t>Slovenia</t>
  </si>
  <si>
    <t>Tolar</t>
  </si>
  <si>
    <t>SKK</t>
  </si>
  <si>
    <t>Slovak Koruna</t>
  </si>
  <si>
    <t>Leone</t>
  </si>
  <si>
    <t>SOS</t>
  </si>
  <si>
    <t>Somali Shilling</t>
  </si>
  <si>
    <t>Somalia</t>
  </si>
  <si>
    <t>SRG</t>
  </si>
  <si>
    <t>Surinam Guilder</t>
  </si>
  <si>
    <t>Suriname</t>
  </si>
  <si>
    <t>STD</t>
  </si>
  <si>
    <t>Lucas Hotel</t>
  </si>
  <si>
    <t>Ossele</t>
  </si>
  <si>
    <t>Village Camp</t>
  </si>
  <si>
    <t>Mission Catholic Immaculate Conception</t>
  </si>
  <si>
    <t>Hotel Kevazingo</t>
  </si>
  <si>
    <t>Not a camping spot but they allowed us to stay while we collected our visas.  Ideal location in Accra, close to everything, safe and clean.</t>
  </si>
  <si>
    <t>Akosombo</t>
  </si>
  <si>
    <t>Abadi Idyll 2</t>
  </si>
  <si>
    <t>Wli</t>
  </si>
  <si>
    <t>Wli Waterfall Lodge</t>
  </si>
  <si>
    <t>Badou</t>
  </si>
  <si>
    <t>Togo</t>
  </si>
  <si>
    <t>Hotel Abuta</t>
  </si>
  <si>
    <t>Lome</t>
  </si>
  <si>
    <t>Chez Alice</t>
  </si>
  <si>
    <t>Cur</t>
  </si>
  <si>
    <t>FX</t>
  </si>
  <si>
    <t>EUR</t>
  </si>
  <si>
    <t>MAD</t>
  </si>
  <si>
    <t>MRO</t>
  </si>
  <si>
    <t>XOF</t>
  </si>
  <si>
    <t>Very clean and simple rooms, right in the heart of it all.  LOTS of steps so don’t bring lots of heavy baggage!</t>
  </si>
  <si>
    <t>Good campsite on ouskirts of town. Little noisy since its right on the highway.  Clean facilities with hot water! If you are driving a Toyota - the dealership is right down the road!</t>
  </si>
  <si>
    <t>Fantastic lodge high up in the Sierra Nevada mountains.  Too cold to camp outside and no rooms at the inn - so the owner let us "camp" in the "conference" room! Roaring fireplace in the common room and decent meals for dinner &amp; breakfast.  Great base for snowshoeing or sleding.</t>
  </si>
  <si>
    <t>Bush Camping in the snow!</t>
  </si>
  <si>
    <t>Lusaka</t>
  </si>
  <si>
    <t>Eureka Camping</t>
  </si>
  <si>
    <t>On road to Kariba 10km outside of city.  Peaceful setting with buffalo, monkey and zebra roaming around.  Public transport available to city if u don’t want to drive.</t>
  </si>
  <si>
    <t>DR Congo Embassy</t>
  </si>
  <si>
    <t>Just before Ndjole, not long after turn off for Lope Hotel.  Section of road is terrible, can still hear logging trucks during the night, but well hidden with no visitors.</t>
  </si>
  <si>
    <t>Zambia</t>
  </si>
  <si>
    <t>ZWD</t>
  </si>
  <si>
    <t>Zimbabwe Dollar</t>
  </si>
  <si>
    <t>Zimbabwe</t>
  </si>
  <si>
    <t>Wonderful campsite, plenty of room, proprieter and his wife are very helpful - its almost like staying with friends!  Friendly staff, internet on site, use the facilities of one of the rooms until the camping facilities are complete - only downside - there are NO signs and is difficult to find. Look for the red door!</t>
  </si>
  <si>
    <t>Pleasant bush camp with no visitors except the mosquitos!</t>
  </si>
  <si>
    <t>Another pleasant campsite and this night it was only the rain that came to play!</t>
  </si>
  <si>
    <t>The only show in town, unfortunately.  Facilities OK, but many guides offering services who wont leave you alone.</t>
  </si>
  <si>
    <t>Very clean facilities, guides and merchants come to sell their wares when they see your truck over the wall.  Secure place and better then Femme Dogon for camping.</t>
  </si>
  <si>
    <t>Good place to find a guide for Dogon Country, but not ideal place to camp.  We received 1 free night before our dogon trek and who can say no to FREE!</t>
  </si>
  <si>
    <t>Expensive, but worth if for the food and bar alone!  Fantastic host who is incredibly helpful.  Facilities are fine, nothing special and set up isnt the most ideal for camping, but is secure, no hassle and there is a lovely pool which we just couldn’t pass up!</t>
  </si>
  <si>
    <t>Le Refuge</t>
  </si>
  <si>
    <t>Timbuktu</t>
  </si>
  <si>
    <t>Sahara Passion</t>
  </si>
  <si>
    <t>Hotel Mango Banti</t>
  </si>
  <si>
    <t>Restaurant/Hotel - no formal camping.  Clean toilets &amp; showers</t>
  </si>
  <si>
    <t>Hombori</t>
  </si>
  <si>
    <t>Gao</t>
  </si>
  <si>
    <t>Gao Camping Bangu</t>
  </si>
  <si>
    <t>Safari Guest House</t>
  </si>
  <si>
    <t>Scout Center</t>
  </si>
  <si>
    <t>Ghanzi</t>
  </si>
  <si>
    <t>Kalahari Arms Hotel</t>
  </si>
  <si>
    <t>Maun</t>
  </si>
  <si>
    <t>Sedia Hotel</t>
  </si>
  <si>
    <t>North Gate Campsite</t>
  </si>
  <si>
    <t>Khwai Village</t>
  </si>
  <si>
    <t>Savuti Campsite</t>
  </si>
  <si>
    <t>Nairobi</t>
  </si>
  <si>
    <t>Jungle Junction</t>
  </si>
  <si>
    <t>S 01° 17.325'</t>
  </si>
  <si>
    <t>E 036° 45.608'</t>
  </si>
  <si>
    <t>Ethiopian Embassy</t>
  </si>
  <si>
    <t>South Sudan Embassy</t>
  </si>
  <si>
    <t>Visas</t>
  </si>
  <si>
    <t>Visas - note South Sudan is governed separately from the rest of Sudan, you will need a separate visa to visit each part</t>
  </si>
  <si>
    <t>S 01° 17.186'</t>
  </si>
  <si>
    <t>E 036° 48.564'</t>
  </si>
  <si>
    <t>S 01° 17.605'</t>
  </si>
  <si>
    <t>E 036° 48.452'</t>
  </si>
  <si>
    <t>S 01° 18.140'</t>
  </si>
  <si>
    <t>E 036° 47.367'</t>
  </si>
  <si>
    <t>S 01° 18.247'</t>
  </si>
  <si>
    <t>E 036° 49.616'</t>
  </si>
  <si>
    <t>Naivasha</t>
  </si>
  <si>
    <t>Fish Eagle Camp</t>
  </si>
  <si>
    <t>Fisherman's Camp</t>
  </si>
  <si>
    <t>S 00° 49.528'</t>
  </si>
  <si>
    <t>Public Camp Site.  We didn't actually stay here, but it's another option for camping in Cape Town.</t>
  </si>
  <si>
    <t>Carlton Center</t>
  </si>
  <si>
    <t>S 26° 12.343'</t>
  </si>
  <si>
    <t>E 028° 02.691'</t>
  </si>
  <si>
    <t>Great place to overlook Johannesburg.  Cheap curio shop on top, too.</t>
  </si>
  <si>
    <t>S 02° 34.775'</t>
  </si>
  <si>
    <t>E 037° 27.725'</t>
  </si>
  <si>
    <t>Lugard Falls</t>
  </si>
  <si>
    <t>S 03° 21.613'</t>
  </si>
  <si>
    <t>E 038° 38,717'</t>
  </si>
  <si>
    <t>S 03° 29.217'</t>
  </si>
  <si>
    <t>E 038° 38.960'</t>
  </si>
  <si>
    <t>Sagala Lodge</t>
  </si>
  <si>
    <t>Voi Gate</t>
  </si>
  <si>
    <t>Gate</t>
  </si>
  <si>
    <t>Point of interest</t>
  </si>
  <si>
    <t>S 03° 21.718'</t>
  </si>
  <si>
    <t>E 038° 35.713'</t>
  </si>
  <si>
    <t>Manyani Gate</t>
  </si>
  <si>
    <t>S 03° 04.888'</t>
  </si>
  <si>
    <t>E 038° 29.550'</t>
  </si>
  <si>
    <t>S 03° 02.446'</t>
  </si>
  <si>
    <t>E 038° 41.787'</t>
  </si>
  <si>
    <t>Rockside Camp</t>
  </si>
  <si>
    <t>S 03° 36.965'</t>
  </si>
  <si>
    <t>E 038° 41.553'</t>
  </si>
  <si>
    <t>Expensive.Prices based on 4 people, no negotiation.  Excellent facilities tho - each spot has pvt shower, toilet, sink, braai.  Quiet with exception of Anglers who wake up at 2am to go fishing!</t>
  </si>
  <si>
    <t>Famiy run garage.  Very helpful and knowledgable people.  Helped fix yet another flat tire and finally did it right!</t>
  </si>
  <si>
    <t>Horrible campsite - only redeeming quality is that you are able to park under nice trees and site is quiet.  Facilites are well… "hold it" if you can!</t>
  </si>
  <si>
    <t>S 06° 47.500'</t>
  </si>
  <si>
    <t>E 039° 16.711'</t>
  </si>
  <si>
    <t>S 06° 46.433'</t>
  </si>
  <si>
    <t>E 039° 15.950'</t>
  </si>
  <si>
    <t>S 06° 44.640'</t>
  </si>
  <si>
    <t>E 039° 16.493'</t>
  </si>
  <si>
    <t>S 06° 49.686'</t>
  </si>
  <si>
    <t>E 039° 19.910'</t>
  </si>
  <si>
    <t>S 05° 03.895'</t>
  </si>
  <si>
    <t>E 039° 06.935'</t>
  </si>
  <si>
    <t>S 04° 36.188'</t>
  </si>
  <si>
    <t>E 039° 06.291'</t>
  </si>
  <si>
    <t>S 04° 33.632'</t>
  </si>
  <si>
    <t>E 039° 07.688'</t>
  </si>
  <si>
    <t>S 04° 14.472'</t>
  </si>
  <si>
    <t>E 039° 36.149'</t>
  </si>
  <si>
    <t>S 04° 13.437'</t>
  </si>
  <si>
    <t>E 039° 34.775'</t>
  </si>
  <si>
    <t>S 04° 17.413'</t>
  </si>
  <si>
    <t>E 039° 35.171'</t>
  </si>
  <si>
    <t>S 04° 16.920'</t>
  </si>
  <si>
    <t>E 039° 34.051'</t>
  </si>
  <si>
    <t>S 04° 04.990'</t>
  </si>
  <si>
    <t>E 039° 39.706'</t>
  </si>
  <si>
    <t>S 04° 03.771'</t>
  </si>
  <si>
    <t>E 039° 40.184'</t>
  </si>
  <si>
    <t>S 04° 03.109'</t>
  </si>
  <si>
    <t>E 039° 39.501'</t>
  </si>
  <si>
    <t>S 03° 57.073'</t>
  </si>
  <si>
    <t>E 039° 44.414'</t>
  </si>
  <si>
    <t>S 03° 57.063'</t>
  </si>
  <si>
    <t>E 039° 43.317'</t>
  </si>
  <si>
    <t>Maison Emilie de Villeneuve Soeurs Bleu</t>
  </si>
  <si>
    <t>Toyota</t>
  </si>
  <si>
    <t>Purros</t>
  </si>
  <si>
    <t>Purros Community Camp</t>
  </si>
  <si>
    <t>Hentie's Bay</t>
  </si>
  <si>
    <t>Bucks Camping Lodge</t>
  </si>
  <si>
    <t>Grobler Motoers</t>
  </si>
  <si>
    <t>Opuwo</t>
  </si>
  <si>
    <t>Ojitahaenamparero Camp</t>
  </si>
  <si>
    <t>Beautiful setting in a gorge, all facilities are just fine - tho is qutie a bit more dusty then most other camps. Watch out for the baboons!</t>
  </si>
  <si>
    <t>Jordan</t>
  </si>
  <si>
    <t>JPY</t>
  </si>
  <si>
    <t>Japanese Yen</t>
  </si>
  <si>
    <t>Japan</t>
  </si>
  <si>
    <t>Yen</t>
  </si>
  <si>
    <t>KES</t>
  </si>
  <si>
    <t>Kenyan Shilling</t>
  </si>
  <si>
    <t>Kenya</t>
  </si>
  <si>
    <t>KGS</t>
  </si>
  <si>
    <t>Kyrgyzstani Som</t>
  </si>
  <si>
    <t>Kilambo</t>
  </si>
  <si>
    <t>Currency</t>
  </si>
  <si>
    <t>Currency Description</t>
  </si>
  <si>
    <t>Country</t>
  </si>
  <si>
    <t>Muzuzu</t>
  </si>
  <si>
    <t>Livingstonia</t>
  </si>
  <si>
    <t>Stonehouse</t>
  </si>
  <si>
    <t>Mushroom Farm</t>
  </si>
  <si>
    <t>A legendary place on the backpacker circuit.  Plenty of room for camping and good food.  The bar can get pretty wild.  Staff friendly and helpful, food good, but VERY tired facilties.</t>
  </si>
  <si>
    <t>Picturesque setting and friendly staff.  Though too expensive, no hotwater and very noisy neighbors</t>
  </si>
  <si>
    <t>Got lost on way to Moremi Gate and arrived after it was closed - only option was to camp in village.  But wouldn’t budge on the price :-(</t>
  </si>
  <si>
    <t>The most expensive hotel in town offers the cheapest camping of all campsites!  Good facilities and internet café at the hotel.  Nice bar and swimming pool, fall asleep to sounds of the hippos!</t>
  </si>
  <si>
    <t>Horrible facilities, barely any hot water and TONS of baboons so watch your stuff very closely.  Camp is not enclosed so be careful at not - hyenas wander the camp!</t>
  </si>
  <si>
    <t>E 031° 00.955'</t>
  </si>
  <si>
    <t>S 29° 55.104'</t>
  </si>
  <si>
    <t>E 030° 55.399'</t>
  </si>
  <si>
    <t>S 29° 54.607'</t>
  </si>
  <si>
    <t>E 030° 53.059'</t>
  </si>
  <si>
    <t>S 29° 43.682'</t>
  </si>
  <si>
    <t>E 031° 04.917'</t>
  </si>
  <si>
    <t>S 28° 33.329'</t>
  </si>
  <si>
    <t>E 029° 46.092'</t>
  </si>
  <si>
    <t>S 25° 01.864'</t>
  </si>
  <si>
    <t>E 031° 07.950'</t>
  </si>
  <si>
    <t>S 24° 23.555'</t>
  </si>
  <si>
    <t>E 031° 46.772'</t>
  </si>
  <si>
    <t>S 28° 03.403'</t>
  </si>
  <si>
    <t>E 032° 09.264'</t>
  </si>
  <si>
    <t>S 28° 22.637'</t>
  </si>
  <si>
    <t>E 032° 24.665'</t>
  </si>
  <si>
    <t>S 26° 07.021'</t>
  </si>
  <si>
    <t>E 028° 06.067'</t>
  </si>
  <si>
    <t>S 26° 10.814'</t>
  </si>
  <si>
    <t>E 028° 05.161'</t>
  </si>
  <si>
    <t>S 26° 11.846'</t>
  </si>
  <si>
    <t>E 028° 01.306'</t>
  </si>
  <si>
    <t>S 26° 12.155'</t>
  </si>
  <si>
    <t>E 028° 00.163'</t>
  </si>
  <si>
    <t>S 25° 46.895'</t>
  </si>
  <si>
    <t>E 028° 11.618'</t>
  </si>
  <si>
    <t>S 28° 42.226'</t>
  </si>
  <si>
    <t>E 028° 01.701'</t>
  </si>
  <si>
    <t>S 29° 44.139'</t>
  </si>
  <si>
    <t>E 029° 31.302'</t>
  </si>
  <si>
    <t>S 27° 30.742'</t>
  </si>
  <si>
    <t>E 032° 39.386'</t>
  </si>
  <si>
    <t>S 27° 33.090'</t>
  </si>
  <si>
    <t>E 032° 40.039'</t>
  </si>
  <si>
    <t>S 26° 56.607'</t>
  </si>
  <si>
    <t>E 032° 49.037'</t>
  </si>
  <si>
    <t>S 26° 26.340'</t>
  </si>
  <si>
    <t>E 031° 11.003'</t>
  </si>
  <si>
    <t>S 26° 30.388'</t>
  </si>
  <si>
    <t>E 031° 14.990'</t>
  </si>
  <si>
    <t>S 26° 25.457'</t>
  </si>
  <si>
    <t>E 031° 10.627'</t>
  </si>
  <si>
    <t>S 29° 18.564'</t>
  </si>
  <si>
    <t>E 027° 28.947'</t>
  </si>
  <si>
    <t>S 29° 26.536'</t>
  </si>
  <si>
    <t>E 027° 42.233'</t>
  </si>
  <si>
    <t>S 29° 49.727'</t>
  </si>
  <si>
    <t>E 027° 35.984'</t>
  </si>
  <si>
    <t>S 29° 20.684'</t>
  </si>
  <si>
    <t>E 028° 30.655'</t>
  </si>
  <si>
    <t>S 29° 00.158'</t>
  </si>
  <si>
    <t>E 028° 13.016'</t>
  </si>
  <si>
    <t>S 29° 34.927'</t>
  </si>
  <si>
    <t>E 029° 17.055'</t>
  </si>
  <si>
    <t>S 16° 09.321'</t>
  </si>
  <si>
    <t>E 033° 36.015'</t>
  </si>
  <si>
    <t>S 16° 09.572'</t>
  </si>
  <si>
    <t>E 033° 35.548'</t>
  </si>
  <si>
    <t>S 26° 50.702'</t>
  </si>
  <si>
    <t>E 032° 53.321'</t>
  </si>
  <si>
    <t>Excellent recommendation from Radio Baobab about 16km outside the village, but technically still in the park.  Quiet, old quarry, hidden above the road on a hill with beautiful views.</t>
  </si>
  <si>
    <t>Mossel Baai, WC</t>
  </si>
  <si>
    <t>Mossel Baai Caravan Park</t>
  </si>
  <si>
    <t>Tube n Axe</t>
  </si>
  <si>
    <t>Jeffrey's Bay, EC</t>
  </si>
  <si>
    <t>J Bay Caravan Park</t>
  </si>
  <si>
    <t>Cintsa, EC</t>
  </si>
  <si>
    <t>Buccaneers Backpackers</t>
  </si>
  <si>
    <t>Coffee Bay, EC</t>
  </si>
  <si>
    <t>Bulungula</t>
  </si>
  <si>
    <t>Only location to camp within the city.  Close to Bastos for your visas, boulangerie and internet all 5mins walk.  The downside - the hostess is NOT friendly, charges WAY too much for what you get, noisy neighbors &amp; dogs and even though they say you can have access to bathrooms until 10pm, its usually 8pm and they are annoyed if you try ring the buzzer to make them answer the door.</t>
  </si>
  <si>
    <t>Amazing spot on the Ring Road.  Beautiful countryside setting, quiet and very comfortable.  Sister Magdelene is friendly and helpful.  They will allow you to camp for a small donation of what you think appropriate for your length of stay. Will provide a room with toilet &amp; water for bucket shower.  Meals available for extra cost. Rooms around 7000 w/full board</t>
  </si>
  <si>
    <t>Couldn’t find the campsite in the guide. Tough place to safely park a 4x4, had to park few blocks away. Comfortable place with lots of stairs!</t>
  </si>
  <si>
    <t>Fantastic remote beach location. Exceptional food and beautiful décor.  American owned by overlanders who never made it past Ghana!  Not inexpensive but worth every penny if you want to treat yourself to a swanky bungalow or camp in your truck!</t>
  </si>
  <si>
    <t>Perfect flat location, hidden and quiet, just off the piste</t>
  </si>
  <si>
    <t>Shumba Camp</t>
  </si>
  <si>
    <t>Victoria Falls</t>
  </si>
  <si>
    <t>Shoestringe Lodge</t>
  </si>
  <si>
    <t>Big Hole Caravan Park</t>
  </si>
  <si>
    <t>Tired spot that has seen better days.  The owners are more focused on Kaya Mawa (their posh resort at the end of the island) and this place suffers.  Nice Dhow trip(100mwk pp.) from Chizzie (front door service for 100 extra kwacha or 50min walk) and on good stretch of beach, but tons of ants and facilities and helpful staff are lacking. No scuba diving on offer when we were there and snorkeling equipment was $3. 1hr walk to/from Ilaha ferry or 300 kwacha per person only if u make advance reservation. Spend your time on Chizzie - dont bother with Likoma!</t>
  </si>
  <si>
    <t>Choice #5 after many attempts at finding a resonably priced room.  In the 60s was home to Minister of Foreign Affairs. Owner was the wife of the Ambassador to the US and has pics with JFK to prove it.  Back in the day - could tell it was lovely compound where they had lavish parties. There was no room at the Catholic Misson (tho camping was possible if there with an overland truck).</t>
  </si>
  <si>
    <t>Decent placefor the money, relatively clean and acceptable restaurant when they actually have things in stock to serve!  Very few choices around and is centrally located.</t>
  </si>
  <si>
    <t>Beautiful bush camp on the Bateke Plateau.  In view for all to see, but no one around for miles!</t>
  </si>
  <si>
    <t>Just outside the small village.  No visitors except biting flies and bees!  Tho last real bush camp until you are through the next big village, Impini.</t>
  </si>
  <si>
    <t>Decent campsite facilities, hot water if your lucky at end of day - no chance in the AM! Elephants freely roam campsite so be on the look out</t>
  </si>
  <si>
    <t>Rough patches to the border post, would be very difficult during the rains so be sure to check b4 departure if traveling that time of year.  Pretty straight forward route tho - friendly officials who know you are trying to catch the ferry.</t>
  </si>
  <si>
    <t>Loading onto ferry wasn’t as terrible as we though.  Exiting shouldn’t be that difficult either the graded sloped is much better then what is on the Tanzanian side! $20US for the ferry or 750 Meticas.</t>
  </si>
  <si>
    <t>Kilwa Masoko</t>
  </si>
  <si>
    <t>Somanga</t>
  </si>
  <si>
    <t>Dar Es Salaam</t>
  </si>
  <si>
    <t>Abandoned camp.  When leaving the previous night, I asked about nearby camping outside the park.  Guard let me stay in this camp for a small "donation".  Gennet, bush babies, warthog and antelope came to visit in the night.  Wonderful.  Hassle from the boss in the morning, though.</t>
  </si>
  <si>
    <t>S 00° 22.355'</t>
  </si>
  <si>
    <t>E 036° 53.523'</t>
  </si>
  <si>
    <t>Park Headquarters</t>
  </si>
  <si>
    <t>Head here first for smart cards.</t>
  </si>
  <si>
    <t>S 00° 20.856'</t>
  </si>
  <si>
    <t>E 036° 55.429'</t>
  </si>
  <si>
    <t>Solio Game Reserve</t>
  </si>
  <si>
    <t>"Outside B5" Camp</t>
  </si>
  <si>
    <t>S 00° 13.881'</t>
  </si>
  <si>
    <t>E 036° 53.341'</t>
  </si>
  <si>
    <t>Basic camp with latrine.  Tap for water.</t>
  </si>
  <si>
    <t>S 00° 15.172'</t>
  </si>
  <si>
    <t>E 036° 52.539'</t>
  </si>
  <si>
    <t>Private Game Reserve with lots of animals.  Finally spotted a black rhino here.  Lots of white rhinos, too. Let yourself in through the gate and head for the office..</t>
  </si>
  <si>
    <t>Office</t>
  </si>
  <si>
    <t>S 00° 14.965'</t>
  </si>
  <si>
    <t>E 036° 52.803'</t>
  </si>
  <si>
    <t>Pay for visit and camping here. KES 2000 per person for the visit plus 500 for the vehicle plus 500 for camping.</t>
  </si>
  <si>
    <t>Inner Game Reserve Gate</t>
  </si>
  <si>
    <t>This gate separates game from livestock.</t>
  </si>
  <si>
    <t>S 00° 14.448'</t>
  </si>
  <si>
    <t>E 036° 53.769'</t>
  </si>
  <si>
    <t>Nora Moru</t>
  </si>
  <si>
    <t>Mt. Kenya Youth Hostel</t>
  </si>
  <si>
    <t>S 00° 10.853'</t>
  </si>
  <si>
    <t>E 037° 04.883'</t>
  </si>
  <si>
    <t>Friendly and helpful, this hostel has been around for a while.  Clean toilets and shower, lounge and kitchen.  Specify a time for hot water for showers ahead of time.</t>
  </si>
  <si>
    <t>Mt. Kenya Guides Association</t>
  </si>
  <si>
    <t>Bypass the companies to find guides and porters here.  You can camp here, too.</t>
  </si>
  <si>
    <t>S 00° 11.341'</t>
  </si>
  <si>
    <t>E 037° 03.175'</t>
  </si>
  <si>
    <t>Eldoret</t>
  </si>
  <si>
    <t>Naiberi River Overland Camp</t>
  </si>
  <si>
    <t>N 00° 26.862'</t>
  </si>
  <si>
    <t>E 035° 25.327'</t>
  </si>
  <si>
    <t>Amazing architehture and great facilities in this new camp.  Each campsite has a banda with fire grill and water.  I may have caught him on a bad day, but the owner took some getting used to.</t>
  </si>
  <si>
    <t>Tsavo East National Park</t>
  </si>
  <si>
    <t>Jinja</t>
  </si>
  <si>
    <t>Nile River Explorers</t>
  </si>
  <si>
    <t>Kampala</t>
  </si>
  <si>
    <t>Backpacker's Hostel</t>
  </si>
  <si>
    <t>Budongo Forest</t>
  </si>
  <si>
    <t>Bungira Camp</t>
  </si>
  <si>
    <t>Murchison Falls</t>
  </si>
  <si>
    <t>Falls Top Camp</t>
  </si>
  <si>
    <t>Kichambonyobo</t>
  </si>
  <si>
    <t>Boomu Women's Group Camp</t>
  </si>
  <si>
    <t>Red Chilly Campsite</t>
  </si>
  <si>
    <t>Fort Portal</t>
  </si>
  <si>
    <t>Amabere Caves Camp</t>
  </si>
  <si>
    <t>Ruigi Camp</t>
  </si>
  <si>
    <t>Lake Lyantombe, Crater Lakes Region</t>
  </si>
  <si>
    <t>Lake Lyantombe Camp</t>
  </si>
  <si>
    <t>Kibale National Park</t>
  </si>
  <si>
    <t>Chimp's Nest Camp</t>
  </si>
  <si>
    <t>Queen Elizabeth National Park</t>
  </si>
  <si>
    <t>Camp 2</t>
  </si>
  <si>
    <t>Fig Tree Camp</t>
  </si>
  <si>
    <t>Masaka</t>
  </si>
  <si>
    <t>Masaka Backpackers &amp; Campsite</t>
  </si>
  <si>
    <t>Kalangala, Bugala, Ssese Islands</t>
  </si>
  <si>
    <t>Hornbill Campsite</t>
  </si>
  <si>
    <t>Entebbe</t>
  </si>
  <si>
    <t>Entebbe Tourist Backpackers &amp; Campsite</t>
  </si>
  <si>
    <t>Popular campsite with bar, restaurant, hot showers and ok toilets.  Lots of activities on offer, including Kayaking and Rafting.</t>
  </si>
  <si>
    <t>Hostel and campsite in the West end of town.  A bit overpriced for what you get.  Bar and restaurant, but pit latrine toilets.  Showers are ok, though.</t>
  </si>
  <si>
    <t>Beautiful place to spend a day in the forest.  Nature walk is available.  Curious children pop by to visit.</t>
  </si>
  <si>
    <t>Basic campsite with latrines and a hanging flower watering can for a shower.</t>
  </si>
  <si>
    <t>Campsite with a few bandas run by a woman's group.  Good cause to support.  Bucket shower and filling meals.  A Danish volunteer there made good company.</t>
  </si>
  <si>
    <t>Tanzania</t>
  </si>
  <si>
    <t>Not worth it but one of 2 options in town that cost the same.  Ridiculously expensive for shabby campsites - N$40 additional just for the truck!  Oncly saving grace is the nice view of the Zambezi!</t>
  </si>
  <si>
    <t>Steep incline when exiting ferry - we had to by pass one truck  and pull him off sand bank because he couldn’t make it over the ridge in the soft sand.</t>
  </si>
  <si>
    <t>Far off the main road in town, quiet, tired place with not so  friendly staff - expensive for what you get - tho guess worth it if u want to be on the beach with no one to bother you and don’t mind the hike back into town.</t>
  </si>
  <si>
    <t>Much closer to town center, very helpful friendly staff.  Campsite has beautiful views of bay, full use of hotel facilities, all u would need here.  Armed guards for security.</t>
  </si>
  <si>
    <t>A bit tired and slightly more expensive then others in town, 2Us per day to store truck for Zanzibar. Big on Overland Tour stop.  About 2km from ferry - easy to take taxi or dahladahla.</t>
  </si>
  <si>
    <t>Talented electricians who really know what they are doing - Martin even called after dark to make sure we made it home safely!  He and his son will take good care of you-</t>
  </si>
  <si>
    <t>Dawra</t>
  </si>
  <si>
    <t>Camp La roi de Bedouin</t>
  </si>
  <si>
    <t>Camp Moussafir</t>
  </si>
  <si>
    <t>The only option in town and not that bad.  Facilities are acceptable, much better then few other places we have stayed. Hot showers are 10dh extra but well worth it! Worst part is the flies…uggh!</t>
  </si>
  <si>
    <t>Gulf of Cintra</t>
  </si>
  <si>
    <t>Great place to stay after being in Angola.  Delicious food, hot showers and all amenties for each camping pitch.  Friendly staff and reasonably priced.  Slow internet connection across the street.</t>
  </si>
  <si>
    <t>Hippo Pool Camp</t>
  </si>
  <si>
    <t>Ruacana</t>
  </si>
  <si>
    <t>Just past Ruacana Falls. Quiet, clean, community run camp ground.  Hot showers, clean toilets and water available.</t>
  </si>
  <si>
    <t>Tracking wild elephants through the rainforest with Hilar, you can either camp in your truck or stay in his funky little tourist hut!  FANTASTIC village experience and he wont let you down with his elephants - we saw 9 of them! 2hrs outside Franceville, need to make arrangements in Fcvle with him first thru the Eco-Musee.</t>
  </si>
  <si>
    <t xml:space="preserve">A central waypoint, road heading directly into City Hall has internet (expensive) and 3 reasonable restaurants. At City Hall roundabout, if you take 2nd turn off - Score will be on your right at the traffic light. </t>
  </si>
  <si>
    <t xml:space="preserve">We didn’t need this, but had just incase we werent able to get the visa before reaching the border. </t>
  </si>
  <si>
    <t>E 015° 17.158'</t>
  </si>
  <si>
    <t>Hell's Gate National Park</t>
  </si>
  <si>
    <t>Naiburta Camp</t>
  </si>
  <si>
    <t>S 00° 52.043'</t>
  </si>
  <si>
    <t>E 036° 21.029'</t>
  </si>
  <si>
    <t>Elsa Gate</t>
  </si>
  <si>
    <t>S 00° 51.148'</t>
  </si>
  <si>
    <t>E 036° 22.145'</t>
  </si>
  <si>
    <t>Nice park for bike riding and hiking.  Also a great place to rock climb.  Not as spectacular as some of the big parks, but very relaxing.</t>
  </si>
  <si>
    <t>Basic camp.  Latrines, but no running water.</t>
  </si>
  <si>
    <t>Basic camp in a park.  Latrines and running water.  Clean but a bit crowded.  Drunk campers yelling all night spoiled the experience.</t>
  </si>
  <si>
    <t>Bishop Desmond Tutu's House</t>
  </si>
  <si>
    <t>S 26° 14.340'</t>
  </si>
  <si>
    <t>E 027° 54.601'</t>
  </si>
  <si>
    <t>Not a museum (can't go inside), though it's a standard stop on the Soweto tour.</t>
  </si>
  <si>
    <t>Cedarberg National Park, WC</t>
  </si>
  <si>
    <t>Lovely place to hike and see the wild flowers</t>
  </si>
  <si>
    <t>S 32° 22.455'</t>
  </si>
  <si>
    <t>E 018° 03.644'</t>
  </si>
  <si>
    <t>Chameleon Backpackers</t>
  </si>
  <si>
    <t>S 22° 34 436'</t>
  </si>
  <si>
    <t>George n Dragon</t>
  </si>
  <si>
    <t>Popular expat watering hole</t>
  </si>
  <si>
    <t>S 06° 45.217'</t>
  </si>
  <si>
    <t>E 039° 17.045'</t>
  </si>
  <si>
    <t>S 06° 45.492'</t>
  </si>
  <si>
    <t>E 039° 16.318'</t>
  </si>
  <si>
    <t>Museum</t>
  </si>
  <si>
    <t>Interesting place for an hour or two</t>
  </si>
  <si>
    <t>S 06° 48.864'</t>
  </si>
  <si>
    <t>E 039° 17.658'</t>
  </si>
  <si>
    <t>Spotless and endless hotwater.  Walk to the Big Hole if u want to check it out along with the diamonds!</t>
  </si>
  <si>
    <t>Just off motorway on S. side of town in industrial park.  FANTASTIC staff - highly recommend getting work done here over ANY Toyota dealership North of Gabon! They know &amp; understand overlanders and are willing to do anything to help - knowing price is always a concern:-)</t>
  </si>
  <si>
    <t>Congo-Brazzaville Embassy</t>
  </si>
  <si>
    <t>North of city center, little difficult to find.  Hours: M-F 8-3pm.  Visas 50,000 in 1-2days.  Pay double if u want the same day.  1 picture and 1 photocopy of passport and Gabon visa.</t>
  </si>
  <si>
    <t>Clean rooms, decent bathrooms, great location to city center.  Had to move here because Casa Sol y Luna was booked up for our 3rd night.</t>
  </si>
  <si>
    <t>Fantastic campsite with all amentities.  Clean bathrooms, internet access, good security.  Don’t bother with the bus to the city center - spring for the cab, its well worth your time and few extra euros!</t>
  </si>
  <si>
    <t>Our Portuguese home!  Great location and walking distance to everything in town - except the laundry mat!  Downside - Wont negotiate price for long stays and don’t like to give extra towels!</t>
  </si>
  <si>
    <t>We arrived late and had no options - there is also no camping in the area.  Very clean and nice place to stay but close to nothing and too expensive.</t>
  </si>
  <si>
    <t>Walking distance to Gibraltar border, clean rooms with bathroom and delcious restaurant downstairs.  They will also accept packages for you - if you are there long enough!</t>
  </si>
  <si>
    <t>On the beach, quiet, friendly staff with very relaxing atmosphere.  Reasonable price for camping, but expensive restaurant - load up on supplies b4 you go.</t>
  </si>
  <si>
    <t>Parc Touristique Acacia</t>
  </si>
  <si>
    <t xml:space="preserve">Enclosed public park with bizarre vodoo sculpture garden.  Disturbing chained up monkeys but quiet serene atmosphere. </t>
  </si>
  <si>
    <t>Don’t think you could get more secure being that it’s a military club! Decent bathroom &amp; shower, 2 different bars and swimming pool. Walking distance to excellent internet (to right when existing) and walking distance to Cam Embassy</t>
  </si>
  <si>
    <t>Golden Center</t>
  </si>
  <si>
    <t>Bolgatanga</t>
  </si>
  <si>
    <t>Ghana</t>
  </si>
  <si>
    <t>Sacred Heart Social Centre</t>
  </si>
  <si>
    <t>Too expensive for our budgets, but great place to get maps and information about the city.  Good live music most nights of the week.</t>
  </si>
  <si>
    <t>Sister Denise is very helpful and friendly. Pay what you wish for staying.  You will get a key to a room for a shower, the toilets are clean but not the most ideal. Few curious people but no one was a bother.</t>
  </si>
  <si>
    <t>Didn’t stay here, recommended by another overlander who did.</t>
  </si>
  <si>
    <t>Found this place too early to stop for the day, but had lunch.  Perfectly hidden, just off the road.  Quiet and had no visitors during lunch time.</t>
  </si>
  <si>
    <t>Gabela</t>
  </si>
  <si>
    <t>Norwegian Peoples Aid (NPA)</t>
  </si>
  <si>
    <t>Lobito</t>
  </si>
  <si>
    <t>Baia Farta</t>
  </si>
  <si>
    <t>Bush Camp - Rock Quarry</t>
  </si>
  <si>
    <t>Bush Camp - Parque/Restaurant</t>
  </si>
  <si>
    <t>N 49° 26.719'</t>
  </si>
  <si>
    <t>E 001° 05.308'</t>
  </si>
  <si>
    <t>N 49° 16.416'</t>
  </si>
  <si>
    <t>W 000° 42.180'</t>
  </si>
  <si>
    <t>N 48° 36.909'</t>
  </si>
  <si>
    <t>W 001° 30.516'</t>
  </si>
  <si>
    <t>N 48° 53.444'</t>
  </si>
  <si>
    <t>E 002° 03.314'</t>
  </si>
  <si>
    <t>N 47° 20.222'</t>
  </si>
  <si>
    <t>E 000° 41.874'</t>
  </si>
  <si>
    <t>N 42° 30.310'</t>
  </si>
  <si>
    <t>E 001° 31.403'</t>
  </si>
  <si>
    <t>N 41° 15.944'</t>
  </si>
  <si>
    <t>E 001° 59.646'</t>
  </si>
  <si>
    <t>N 39° 28.447'</t>
  </si>
  <si>
    <t>W 000° 22.683'</t>
  </si>
  <si>
    <t>N 37° 05.703'</t>
  </si>
  <si>
    <t>W 003° 23.204'</t>
  </si>
  <si>
    <t>N 37° 23.638'</t>
  </si>
  <si>
    <t>W 006° 00.160'</t>
  </si>
  <si>
    <t>N 38° 43.393'</t>
  </si>
  <si>
    <t>W 009° 12.451'</t>
  </si>
  <si>
    <t>N 37° 08.077'</t>
  </si>
  <si>
    <t>W 008° 40.332'</t>
  </si>
  <si>
    <t>N 36° 03.276'</t>
  </si>
  <si>
    <t>W 005° 39.000'</t>
  </si>
  <si>
    <t>N 35° 10.535'</t>
  </si>
  <si>
    <t>W 005° 16.004'</t>
  </si>
  <si>
    <t>N 33° 59.937'</t>
  </si>
  <si>
    <t>W 004° 58.110'</t>
  </si>
  <si>
    <t>N 34° 00.876'</t>
  </si>
  <si>
    <t>W 005° 33.719'</t>
  </si>
  <si>
    <t>N 33° 52.782'</t>
  </si>
  <si>
    <t>W 005° 33.345'</t>
  </si>
  <si>
    <t>N 32° 45.103'</t>
  </si>
  <si>
    <t>W 004° 55.160'</t>
  </si>
  <si>
    <t>N 31° 05.080'</t>
  </si>
  <si>
    <t>W 004° 00.490'</t>
  </si>
  <si>
    <t>N 30° 40.605'</t>
  </si>
  <si>
    <t>W 004° 26.786'</t>
  </si>
  <si>
    <t>N 29° 58.345'</t>
  </si>
  <si>
    <t>W 005° 34.773'</t>
  </si>
  <si>
    <t>N 30° 19.710'</t>
  </si>
  <si>
    <t>W 005° 50.026'</t>
  </si>
  <si>
    <t>N 31° 33.850'</t>
  </si>
  <si>
    <t>W 005° 34.875'</t>
  </si>
  <si>
    <t>N 31° 18.674'</t>
  </si>
  <si>
    <t>W 006° 10.130'</t>
  </si>
  <si>
    <t>N 30° 55.387'</t>
  </si>
  <si>
    <t>W 006° 53.209'</t>
  </si>
  <si>
    <t>N 31° 43.146'</t>
  </si>
  <si>
    <t>W 007° 58.933'</t>
  </si>
  <si>
    <t>N 31° 28.034'</t>
  </si>
  <si>
    <t>W 009° 45.909'</t>
  </si>
  <si>
    <t>N 28° 29.756'</t>
  </si>
  <si>
    <t>W 001° 20.247'</t>
  </si>
  <si>
    <t>N 26° 15.787'</t>
  </si>
  <si>
    <t>W 014° 17.155'</t>
  </si>
  <si>
    <t>N 27° 27.709'</t>
  </si>
  <si>
    <t>W 013° 03.112'</t>
  </si>
  <si>
    <t>N 23° 45.828'</t>
  </si>
  <si>
    <t>W 015° 54.427'</t>
  </si>
  <si>
    <t>N 22° 45.009'</t>
  </si>
  <si>
    <t>W 016° 19.018'</t>
  </si>
  <si>
    <t>N 20° 54.498'</t>
  </si>
  <si>
    <t>W 017° 03.212'</t>
  </si>
  <si>
    <t>N 19° 46.850'</t>
  </si>
  <si>
    <t>W 015° 56.899'</t>
  </si>
  <si>
    <t>N 20° 10.506'</t>
  </si>
  <si>
    <t>W 016° 12.659'</t>
  </si>
  <si>
    <t>N 21° 17.138'</t>
  </si>
  <si>
    <t>W 014° 55.054'</t>
  </si>
  <si>
    <t>N 21° 11.255'</t>
  </si>
  <si>
    <t>W 013° 55.581'</t>
  </si>
  <si>
    <t>N 20° 31.157'</t>
  </si>
  <si>
    <t>W 013° 03.713'</t>
  </si>
  <si>
    <t>N 20° 27.829'</t>
  </si>
  <si>
    <t>W 012° 21.971'</t>
  </si>
  <si>
    <t>N 20° 29.381'</t>
  </si>
  <si>
    <t>W 012° 19.563'</t>
  </si>
  <si>
    <t>N 20° 39.505'</t>
  </si>
  <si>
    <t>W 012° 03.397'</t>
  </si>
  <si>
    <t>N 18° 05.344'</t>
  </si>
  <si>
    <t>W 015° 58.699'</t>
  </si>
  <si>
    <t>N 16° 29.862'</t>
  </si>
  <si>
    <t>W 016° 02.742'</t>
  </si>
  <si>
    <t>Great camp off the piste.  Few harmless boys came for a visit just before dinner and on their way to work the next AM.</t>
  </si>
  <si>
    <t>CURRENCY CODES</t>
  </si>
  <si>
    <t>ISO 4217:1995</t>
  </si>
  <si>
    <t>Source: http://www.hippy.freeserve.co.uk/monycode.htm</t>
  </si>
  <si>
    <t>Note that EUR code for the euro is not part of the original ISO standard; XEU is the correct code, however, the former is rapidly becoming the de facto standard</t>
  </si>
  <si>
    <t>Quiet &amp; hidden rock quarry.  Annoying black flies arrived in AM when breaking down camp.</t>
  </si>
  <si>
    <t>Didn’t pay them a visit - but made note just in case!</t>
  </si>
  <si>
    <t>Quiet campsite with ocean view.  Lovely setting although not a true campsite - decent facilities to use and for little extra dinero they will allow you to use facilities of a bungalow instead.</t>
  </si>
  <si>
    <t>Lemsid/Boujdour</t>
  </si>
  <si>
    <t>Helmeringhausen</t>
  </si>
  <si>
    <t>Mahima Supermarche</t>
  </si>
  <si>
    <t>E 040° 52.203'</t>
  </si>
  <si>
    <t>Ferry Parking</t>
  </si>
  <si>
    <t>Mokowe</t>
  </si>
  <si>
    <t>S 02° 42.104'</t>
  </si>
  <si>
    <t>E 040° 08.492'</t>
  </si>
  <si>
    <t>S 02° 19.478'</t>
  </si>
  <si>
    <t>E 040° 06.743'</t>
  </si>
  <si>
    <t>S 02° 17.469'</t>
  </si>
  <si>
    <t>E 040° 07.546'</t>
  </si>
  <si>
    <t>S 02° 16.101'</t>
  </si>
  <si>
    <t>E 040° 11.120'</t>
  </si>
  <si>
    <t>S 02° 18.780'</t>
  </si>
  <si>
    <t>E 040° 19.279'</t>
  </si>
  <si>
    <t>Tar meets Piste</t>
  </si>
  <si>
    <t>S 02° 18.891'</t>
  </si>
  <si>
    <t>E 040° 19.352'</t>
  </si>
  <si>
    <t>S 02° 19.657'</t>
  </si>
  <si>
    <t>E 040° 39.083'</t>
  </si>
  <si>
    <t>Kibaoni Roadblock</t>
  </si>
  <si>
    <t>S 02° 14.229'</t>
  </si>
  <si>
    <t>E 040° 50.914'</t>
  </si>
  <si>
    <t>Mokowe Roadblock</t>
  </si>
  <si>
    <t>Garsen</t>
  </si>
  <si>
    <t>Military &amp; Police Camp</t>
  </si>
  <si>
    <t>Tried to get an escort, but they were too expensive.  Try at roadblock instead.</t>
  </si>
  <si>
    <t>S 02° 16.205'</t>
  </si>
  <si>
    <t>E 040° 06.653'</t>
  </si>
  <si>
    <t>Actually a very nice Swahili ruin complex with a pleasant nature trail.  Nice for a picnic.</t>
  </si>
  <si>
    <t>Safe point:  Police / military roadblock.</t>
  </si>
  <si>
    <t>Excellent campsite right on the beach!  Full of action, if you are there over Easter weekend and relatively close drive into town.  They have it all  - convenience store, clean facilities and washing machines… they just don’t have internet!</t>
  </si>
  <si>
    <t>Camping Sukuta-Hut</t>
  </si>
  <si>
    <t>Bissau</t>
  </si>
  <si>
    <t>Guinea-Bissau</t>
  </si>
  <si>
    <t xml:space="preserve">Fabulous lodge enroute to LZNP and a definite splurge! Excellent value for the money which includes all meals and activites.  Friendly, knowledgable and fun staff.  </t>
  </si>
  <si>
    <t>Decided to visit Lubumbashi. $40US for 7 day tourist visa, in 24hrs. Staff could certainly be worse - but they arent all that bad. Forgot to get waypoint  - but are around the corner from Chachacha Backpacker on Parirenthya Rd.</t>
  </si>
  <si>
    <t>Lilongwe</t>
  </si>
  <si>
    <t>Mabuya Camp</t>
  </si>
  <si>
    <t>The old Kibuko Camp, now run by fellow overlanders Janey &amp; Tom (www.bigyellowmog.com).  Walking distance to Old Town, all amenities, helpful staff and fun atmosphere!</t>
  </si>
  <si>
    <t>Original Currency Description</t>
  </si>
  <si>
    <t>Andorra</t>
  </si>
  <si>
    <t>AED</t>
  </si>
  <si>
    <t>UAE Dirham</t>
  </si>
  <si>
    <t>United Arab Emirates</t>
  </si>
  <si>
    <t>AFA</t>
  </si>
  <si>
    <t>Afghani</t>
  </si>
  <si>
    <t>Afghanistan</t>
  </si>
  <si>
    <t>ALL</t>
  </si>
  <si>
    <t>Albanian Lek</t>
  </si>
  <si>
    <t>Albania</t>
  </si>
  <si>
    <t>Lek</t>
  </si>
  <si>
    <t>AMD</t>
  </si>
  <si>
    <t>Armenian Dram</t>
  </si>
  <si>
    <t>Armenia</t>
  </si>
  <si>
    <t>ANG</t>
  </si>
  <si>
    <t>Netherlands Antillean Guilder</t>
  </si>
  <si>
    <t>Netherlands Antilles</t>
  </si>
  <si>
    <t>Angolan New Kwanza</t>
  </si>
  <si>
    <t>New Kwanza</t>
  </si>
  <si>
    <t>AOR</t>
  </si>
  <si>
    <t>Angolan Kwanza Reajustado</t>
  </si>
  <si>
    <t>Kwanza Reajustado</t>
  </si>
  <si>
    <t>ARS</t>
  </si>
  <si>
    <t>Argentine Peso</t>
  </si>
  <si>
    <t>Argentina</t>
  </si>
  <si>
    <t>ATS</t>
  </si>
  <si>
    <t>Austrian Shilling</t>
  </si>
  <si>
    <t>Austria</t>
  </si>
  <si>
    <t>On the road to Etosha/Okakujeo Camp.  Roadside rest area.  Quiet, clean and no visitors - you even have your own braai!</t>
  </si>
  <si>
    <t>Okakujeo Camp</t>
  </si>
  <si>
    <t>Halali Camp</t>
  </si>
  <si>
    <t>Namoutoni Camp</t>
  </si>
  <si>
    <t>Karibuni Lodge</t>
  </si>
  <si>
    <t>Pangani</t>
  </si>
  <si>
    <t>Peponi Beach</t>
  </si>
  <si>
    <t>Kigabomi Ferry Slip</t>
  </si>
  <si>
    <t>Engrassero Gate</t>
  </si>
  <si>
    <t>Shoprite - Nyere Rd.</t>
  </si>
  <si>
    <t>Shoprite - Msasani Slipway</t>
  </si>
  <si>
    <t>Kilwa View Beach Resort</t>
  </si>
  <si>
    <t>Relatively simple to find.  Slightly chaotic and if timing is off could wait 2-3hrs for the 20min ride across to south beaches.  Cost is 1100 shillings for truck/driver &amp; 1 passenger.  Straight shot on the other side to find campsites.</t>
  </si>
  <si>
    <t>They don’t allow camping, but if u are nice they will allow you to store your truck for a small fee while in Zanzibar.  Closest option to the ferry.  Seem to have good secure enclosed parking lot.</t>
  </si>
  <si>
    <t>Down the street from Toyota, good place to stock up on supplies</t>
  </si>
  <si>
    <t>The other Shoprite is larger and cheaper, but this shopping center has other good options - bookstore, pub, souvenir market, ice cream shop and good secure parking in upmarket area of town out of city chaos.</t>
  </si>
  <si>
    <t>Incase you decide or need to bus it someplace - told this is the best choice, rather then taking your life in your hands on one of crazy local buses.</t>
  </si>
  <si>
    <t>For all your visa needs!</t>
  </si>
  <si>
    <t>Useful if you are picking up or getting dropped off</t>
  </si>
  <si>
    <t>Internet in city center.  Cheap but slow connection. Parking directly in front, restaurant and supermarket across the street, post office around the corner.</t>
  </si>
  <si>
    <t>Need to collect a new carnet or IDP - can have it sent here to collect.</t>
  </si>
  <si>
    <t>If you like to party, don’t need much sleep, enjoy being surrounded by large overland trucks and appreciate filthy bathrooms - then this is your place! Only campsite in Arusha center and they do have helpful mechanics - but are lacking amenities and riding on a reputation that was once a good one.</t>
  </si>
  <si>
    <t>Our friends took a room ($45dbl) and we were allowed to camp for free.  If you have the same situation - Hassan may do u the same favor.  Excellent restaurant and beautiful garden - much quieter option then Masai and only 5min down the road.</t>
  </si>
  <si>
    <t>On the road to the Northern Circuit parks - do your shopping early, the stock runs low.</t>
  </si>
  <si>
    <t>If you have some trouble to clear up before tackling the drive through the parks.</t>
  </si>
  <si>
    <t>Easy to miss, as its inbetween a couple of houses.</t>
  </si>
  <si>
    <t>Pay a $5pp fee to enter the 'area'.  Pain in the ass to pay and probably not legit, but we couldn’t see anyway around it.</t>
  </si>
  <si>
    <t>About $60 for 2 people and one truck to enter the 'area'.  However if you plan on passing thru a 2nd time if you are driving out of Serengeti thru Kleins Gate and heading south - ask them to exempt you from paying 2x - by writing a note on the back of your receipt - stating the approx. date u plan on driving thru again.  Mr. Charles was helpful in doing that for us.</t>
  </si>
  <si>
    <t>Little gem, near the waterfall.  Stayed on our 2nd visit.  David is an excellent and accomodating host.  Basic campsite but running showers to scrub the dust off.  Also serves cool drinks and beer, no food. About 2km from main road before the bridge if driving from S going N.</t>
  </si>
  <si>
    <t>On main road btwn Arusha and turn off for Lake Mayanara.  Quiet, clean family run place.  Good restaurant, helpful staff and great place to spend a day or two, catching up on laudry and truck stuff.  Had the place to ourselves. About 20km from Arusha and much better then Masai camp if you need a break from their noise.</t>
  </si>
  <si>
    <t>Bit difficult to find, but nice mountain setting.  We took a room, but there is space to camp - however would probably go someplace else for that like Irene View.</t>
  </si>
  <si>
    <t>Good, clean budget choice with very helpful staff.  Excellent option if Jambo Brothers seems to have lost your reservation and you need a good 2nd choice - about 5mins walk from Jambo Bros.</t>
  </si>
  <si>
    <t>Upmarket hotel that was being built while we were there. Friend hooked us up for one of the semi finished rooms for 2nights, spend last night at Jambo Bros.  When finished will be a nice, but expensive place.  Restaurant is good, but expensive as well and staff could be more 'on the ball' for the prices they are charging.</t>
  </si>
  <si>
    <t>If you have the option of staying at the bush camp or the convent, then DON’T stay here unless you have too!  A lot of curious people walking thru compound and security guard wont stop asking for cigarettes!  The choir sounds amazing though and the toilets arent all that bad.</t>
  </si>
  <si>
    <t>To help avoid taking a few wrong turns!</t>
  </si>
  <si>
    <t>Good place for souvenirs but set prices. Buy your paintings and good quality traditional african masks here.  All else - buy at the Gare Central, better prices and all very negotiable.</t>
  </si>
  <si>
    <t xml:space="preserve">On a small diversion just off main road.  Few passers by but no one was a bother.  </t>
  </si>
  <si>
    <t>Perfect bush camp on the beach.  Just outside town on road to Luanda.  Take grassy piste after bridge and head for the ocean.  Quiet, clean beach, next to the cliffs with no curious villagers.</t>
  </si>
  <si>
    <t>The chaotic port where you take the ferry to Kinshasa.</t>
  </si>
  <si>
    <t>Djenne</t>
  </si>
  <si>
    <t>Camping Chez Baba</t>
  </si>
  <si>
    <t>Sangha</t>
  </si>
  <si>
    <t>Hotel Campment Giruyah</t>
  </si>
  <si>
    <t>Femme Dogon</t>
  </si>
  <si>
    <t>Banani</t>
  </si>
  <si>
    <t>Guest House - Dogon Country</t>
  </si>
  <si>
    <t>Mac's Refuge</t>
  </si>
  <si>
    <t>Sevare</t>
  </si>
  <si>
    <t>53k from Mali Border</t>
  </si>
  <si>
    <t>Almost on the piste. Roads are horrible in rainy season - were too bad for us to find proper camp b4 dark. Quiet though and any passers by were not a bother</t>
  </si>
  <si>
    <t>Not a campsite, but allowed us to stay right in front of hotel and take advantage of the facilities. Beautiful setting but not so private since you are on the main drag thru the gorge.</t>
  </si>
  <si>
    <t>Fantastic Kasbah if you want the experience.  Ensuite rooms are very comfortable, decorated in traditional Berber motif.  Cozy common room with roaring fire at dinner time and breakfast under a Berber tent outside with smiling, cheerful staff to take care of you! Well with the splurge!</t>
  </si>
  <si>
    <t>El Ouatia</t>
  </si>
  <si>
    <t>Auberge Tangaro</t>
  </si>
  <si>
    <t>Gibraltar, UK</t>
  </si>
  <si>
    <t>Jose e Dom Campsite</t>
  </si>
  <si>
    <t>Turn off is right before the bridge when heading into Tete from East (Malawi).  Nice setting on the Zambezi but pretty rustic accomodation. Set right in the middle of a village and no signs except the first on the highway to direct you, but ask any local they'll tell u where to go.  No other facilities except toilet, shower (cold) and water spicket. Only official campsite we could find in Tete corridor on way to Zim.</t>
  </si>
  <si>
    <t>Sundowner Hotel</t>
  </si>
  <si>
    <t>Also on the Zambezi but after you cross the bridge on the road to Zimbabwe.  Don’t know if they allow camping but they seemed to have the space.  Proper looking hotel, suspect they have better facilities then Jose but probably more expensive!  Just before the only Fuel station in Tete - incase u need to fill up on your way to Zim!</t>
  </si>
  <si>
    <t>Harare</t>
  </si>
  <si>
    <t>Hillside Lodge (Annex)</t>
  </si>
  <si>
    <t>German run, just outside town on road to Rundu.  EXCELLENT game steak dinners and friendly atmosphere.  Good clean facilities and friendly owners.</t>
  </si>
  <si>
    <t>Only choice, excellent ablution blocks, nice lodge and swimming pool to cool off! Can also help arrange for guide to visit Bushmanland.</t>
  </si>
  <si>
    <t>Good place for any supplies.  Can order what u need from J'berg if they don’t have in stock.</t>
  </si>
  <si>
    <t>As always  - just incase u need it:-)</t>
  </si>
  <si>
    <t>Bit expensive for what you get.  Public beach that has toilet and shower with night "security guard"! Nice beach, but much traffic on the weekends and the oil refinery kind of ruins the view!</t>
  </si>
  <si>
    <t>Yaounde</t>
  </si>
  <si>
    <t>Eglise Presbyterian</t>
  </si>
  <si>
    <t>Before Tabo Village</t>
  </si>
  <si>
    <t>On the side of the road, just large enough for our 4 trucks, could have been worse and certainly could have been better… much foot traffic thru the night but no bother.</t>
  </si>
  <si>
    <t>Another night in a trench in the middle of the "road"!</t>
  </si>
  <si>
    <t>Cami Toyota Dealership</t>
  </si>
  <si>
    <t xml:space="preserve">On the road from Douala in Mvog-Mbi area.  </t>
  </si>
  <si>
    <t>Cape Town (Brackenfell), WC</t>
  </si>
  <si>
    <t>R &amp; D Off Road</t>
  </si>
  <si>
    <t>Snymans 4x4</t>
  </si>
  <si>
    <t>Mountain Breeze Camping &amp; Caravan</t>
  </si>
  <si>
    <t>Hermanus, WC</t>
  </si>
  <si>
    <t>Hermanus Backpacker</t>
  </si>
  <si>
    <t>Cape Town (Paarden Island), WC</t>
  </si>
  <si>
    <t>4x4 Mega World</t>
  </si>
  <si>
    <t>West Entrance from Outjo.  Under contruction, over priced and awful ablutions - maybe after construction is complete will be an improvement??</t>
  </si>
  <si>
    <t>Brand new, wonderful ablutions and MUCH quieter then Okakujeo</t>
  </si>
  <si>
    <t>Waypoint not exact - taken 1-2km from camp inside part -oops! Campsite is better then Okakujeo but not as good as Halali, also under construction so am sure will see improvments</t>
  </si>
  <si>
    <t>Tsumeb</t>
  </si>
  <si>
    <t>Grootfontein</t>
  </si>
  <si>
    <t>Tsumkwe</t>
  </si>
  <si>
    <t>Municipal Caravan Park</t>
  </si>
  <si>
    <t>Travel North - Internet</t>
  </si>
  <si>
    <t>Toyota Pupkewitz</t>
  </si>
  <si>
    <t>Die Kraal</t>
  </si>
  <si>
    <t>Tsumkwe Lodge</t>
  </si>
  <si>
    <t>Ladysmith</t>
  </si>
  <si>
    <t>Hazyview</t>
  </si>
  <si>
    <t>Kruger Park Lodge</t>
  </si>
  <si>
    <t>Kruger Park</t>
  </si>
  <si>
    <t>Satara Camp</t>
  </si>
  <si>
    <t>St. Lucia</t>
  </si>
  <si>
    <t>Eshyamoya Backpackers</t>
  </si>
  <si>
    <t>Gemini Backpackers</t>
  </si>
  <si>
    <t>Ezulwini</t>
  </si>
  <si>
    <t>Legends</t>
  </si>
  <si>
    <t>Swaziland Backpackers</t>
  </si>
  <si>
    <t>Lidwala</t>
  </si>
  <si>
    <t>Only game in town if you want to camp.  Negotiating wasn’t easy.  Restaurant had no food and in the morning there was no running water - they had the nerve to ask for more money before we left!</t>
  </si>
  <si>
    <t>Pa-Nyanda Lodge</t>
  </si>
  <si>
    <t>Chimanimani</t>
  </si>
  <si>
    <t>Masvingo</t>
  </si>
  <si>
    <t>Gweru</t>
  </si>
  <si>
    <t>Antelope Park</t>
  </si>
  <si>
    <t>Khami</t>
  </si>
  <si>
    <t>Khami Ruins</t>
  </si>
  <si>
    <t>Bulawayo</t>
  </si>
  <si>
    <t>Packers Paradise</t>
  </si>
  <si>
    <t>HRK</t>
  </si>
  <si>
    <t>Croatian Kuna</t>
  </si>
  <si>
    <t>Kuna</t>
  </si>
  <si>
    <t>HTG</t>
  </si>
  <si>
    <t>Haitian Gourde</t>
  </si>
  <si>
    <t>Haiti</t>
  </si>
  <si>
    <t>Gourde</t>
  </si>
  <si>
    <t>HUF</t>
  </si>
  <si>
    <t>Hungarian Forint</t>
  </si>
  <si>
    <t>Hungary</t>
  </si>
  <si>
    <t>Forint</t>
  </si>
  <si>
    <t>IDR</t>
  </si>
  <si>
    <t>Indonesian Rupiah</t>
  </si>
  <si>
    <t>Indonesia</t>
  </si>
  <si>
    <t>Rupiah</t>
  </si>
  <si>
    <t>IEP</t>
  </si>
  <si>
    <t>Irish Pound</t>
  </si>
  <si>
    <t>Ireland</t>
  </si>
  <si>
    <t>ILS</t>
  </si>
  <si>
    <t>Israeli Shekel</t>
  </si>
  <si>
    <t>Israel</t>
  </si>
  <si>
    <t>Shekel</t>
  </si>
  <si>
    <t>INR</t>
  </si>
  <si>
    <t>Indian Rupee</t>
  </si>
  <si>
    <t>India</t>
  </si>
  <si>
    <t>IQD</t>
  </si>
  <si>
    <t>Iraqi Dinar</t>
  </si>
  <si>
    <t>Iraq</t>
  </si>
  <si>
    <t>IRR</t>
  </si>
  <si>
    <t>Iranian Rial</t>
  </si>
  <si>
    <t>ISK</t>
  </si>
  <si>
    <t>Iceland Krona</t>
  </si>
  <si>
    <t>Iceland</t>
  </si>
  <si>
    <t>ITL</t>
  </si>
  <si>
    <t>Italian Lira</t>
  </si>
  <si>
    <t>Italy</t>
  </si>
  <si>
    <t>JMD</t>
  </si>
  <si>
    <t>Jamaican Dollar</t>
  </si>
  <si>
    <t>Jamaica</t>
  </si>
  <si>
    <t>JOD</t>
  </si>
  <si>
    <t>Jordanian Dinar</t>
  </si>
  <si>
    <t>Sister of St. Mary, Catholic Mission</t>
  </si>
  <si>
    <t>Luvo</t>
  </si>
  <si>
    <t>Matadi</t>
  </si>
  <si>
    <t>Bush Camp-Border</t>
  </si>
  <si>
    <t>Notre Dame de Fatima</t>
  </si>
  <si>
    <t>N'Zeto</t>
  </si>
  <si>
    <t>Beach Bush Camp</t>
  </si>
  <si>
    <t>Bush Camp - Roadside</t>
  </si>
  <si>
    <t>Mepala</t>
  </si>
  <si>
    <t>Luanda</t>
  </si>
  <si>
    <t>Convent Soeurs de la Charite</t>
  </si>
  <si>
    <t>John Aspinal Foundation (PPG Headquarters)</t>
  </si>
  <si>
    <t>Angola Border Crossing</t>
  </si>
  <si>
    <t>Probably the closest you will get to camping in the city.  Expensive by camping standards.  Great location right on the beach, they will give you a room key to use facilities.  Not most ideal for car camping b/c you are on view for all at hotel, but vehicle is secure from street.  Also decent proximity to city center</t>
  </si>
  <si>
    <t>Blantyre</t>
  </si>
  <si>
    <t>Doogles Lodge</t>
  </si>
  <si>
    <t>Mulanje</t>
  </si>
  <si>
    <t>Decent quiet spot for camping.  No local hassle and close walk into town.  Bar gets hoppin' at night with locals and expats.  Internet on site and expensive wireless available.  Ablutions arent so bad either - VERY hot water!</t>
  </si>
  <si>
    <t>CCAP Mission</t>
  </si>
  <si>
    <t>San Historic Living Village Turnoff</t>
  </si>
  <si>
    <t>S 19° 14 747'</t>
  </si>
  <si>
    <t>E 019° 14 376'</t>
  </si>
  <si>
    <t>Turnoff for the Grashoek Historic Living Village</t>
  </si>
  <si>
    <t>San Historic Living Village Camp</t>
  </si>
  <si>
    <t>Mana Pools</t>
  </si>
  <si>
    <t>Main Entrance</t>
  </si>
  <si>
    <t>S 16° 11.338'</t>
  </si>
  <si>
    <t>E 029° 09.684'</t>
  </si>
  <si>
    <t>Main entrance gate to the park.  Lots of lions!</t>
  </si>
  <si>
    <t>Bridge to Malindi</t>
  </si>
  <si>
    <t>S 04° 02.555'</t>
  </si>
  <si>
    <t>E 039° 40.439'</t>
  </si>
  <si>
    <t>Bridge for the road heading North</t>
  </si>
  <si>
    <t>Morogoro</t>
  </si>
  <si>
    <t>Town Center</t>
  </si>
  <si>
    <t>Town center</t>
  </si>
  <si>
    <t>S 06° 49.180'</t>
  </si>
  <si>
    <t>E 037° 38.856'</t>
  </si>
  <si>
    <t>Motor Books</t>
  </si>
  <si>
    <t>S 26° 07.315'</t>
  </si>
  <si>
    <t>E 028° 01.759'</t>
  </si>
  <si>
    <t>Ate some kind of roasted animal while hanging out with Niger Police</t>
  </si>
  <si>
    <t>N 13° 32.053'</t>
  </si>
  <si>
    <t>E 002° 04.692'</t>
  </si>
  <si>
    <t>N 14° 53.500'</t>
  </si>
  <si>
    <t>E 005° 16.632'</t>
  </si>
  <si>
    <t>N 16° 59.491'</t>
  </si>
  <si>
    <t>E 007° 57.465'</t>
  </si>
  <si>
    <t>N 15° 22.816'</t>
  </si>
  <si>
    <t>E 000° 46.266'</t>
  </si>
  <si>
    <t>N 11° 10.152'</t>
  </si>
  <si>
    <t>W 004° 18.707'</t>
  </si>
  <si>
    <t>N 10° 40.155'</t>
  </si>
  <si>
    <t>Timor-Leste</t>
  </si>
  <si>
    <t>Trinidad and Tobago</t>
  </si>
  <si>
    <t>Vietnam</t>
  </si>
  <si>
    <t>Congo-Kinshasa</t>
  </si>
  <si>
    <t>Falkland Islands</t>
  </si>
  <si>
    <t>Congolese Franc</t>
  </si>
  <si>
    <t>Cote d'Ivoire</t>
  </si>
  <si>
    <t>Central African Republic</t>
  </si>
  <si>
    <t>Chad</t>
  </si>
  <si>
    <t>Congo-Brazzaville</t>
  </si>
  <si>
    <t>Equatorial Guinea</t>
  </si>
  <si>
    <t>Eritrea</t>
  </si>
  <si>
    <t xml:space="preserve">Although we couldn’t stay here we got the lowdown.  Owner Mick is great laidback Aussie (met him while at Mzoozoozoo!).  Spectacular view of the lake with ideal campsite.  All food is home grown - veggie menu.  600MWK pp for camping.  </t>
  </si>
  <si>
    <t xml:space="preserve">Rolling hills as far as the eye can see.  Antelope, horses, zebra and hyena in camp.  Free firewood and very hot water for showers!  </t>
  </si>
  <si>
    <t>Only camping option in town, aside from expensive Game Reserve.  Surprisingly good facilities and if you are nice to the manager he might even let you use the washing machine!</t>
  </si>
  <si>
    <t>Parked ourselves at a roadside rest camp.  No visitors.  Nice night under the desert sky.</t>
  </si>
  <si>
    <t>Secure hotel with good but small camping facilities, at most could fit 3-4trucks.  Decent restaurant and internet across the street.</t>
  </si>
  <si>
    <t>Great pool and closest camp to the Dar ferry.  Can store truck here when going to Zanzibar for small fee, good food and busy bar. Over run with overland truck and warnings about walking out of bounds on beach. See Kongwe turnoff waypoint</t>
  </si>
  <si>
    <t>Quiet, clean campsite, attached to nice resort. Expensive restaurant but good food and local music.  Next door to Kipepo and we thought a better choice.  See Kongwe turnoff waypoint</t>
  </si>
  <si>
    <t>Not so friendly staff, despite what they say about no overland trucks allowed - they've changed their rules - there were 4 of them! More expensive to stay and to store truck so we choose another option.  See Kongwe turnoff waypoint</t>
  </si>
  <si>
    <t>On North side of Dar. Connected to tired old resort. Decent facilites, helpful staff (eager to do your washing!) and quiet locale on the beach. Security seemed ok, but there is much damage to the fencing so park closer to the bldg if u are weary.  Alegedly, a horrible attack took place on tourists in a tent a few years ago.  See Silversands turnoff waypoint</t>
  </si>
  <si>
    <t>Silversands Turnoff</t>
  </si>
  <si>
    <t>Turnoff for SilverSands campsite</t>
  </si>
  <si>
    <t>American Embassy</t>
  </si>
  <si>
    <t>Huge complex</t>
  </si>
  <si>
    <t>Yacht club</t>
  </si>
  <si>
    <t>Yacht Club</t>
  </si>
  <si>
    <t>Very basic - no water, no electricity, but there is a bar next store that will let you shower.  Cheapest around.  Masaai for security.</t>
  </si>
  <si>
    <t>Tanga</t>
  </si>
  <si>
    <t>Kiboko Campsite</t>
  </si>
  <si>
    <t>Swiss run immaculate &amp; organized.  Extensive ground tent camping, though roof top camping is limited to gravel parking lot</t>
  </si>
  <si>
    <t>Peaceful bushcamp with 3 visitors - 2 young Masai boys who wanted Maji (water) and a herd of zebra about about 3am - under a full moon…spectacular.</t>
  </si>
  <si>
    <t>Horohoro</t>
  </si>
  <si>
    <t>Tanzanian side of the border</t>
  </si>
  <si>
    <t>Border w Tanzania</t>
  </si>
  <si>
    <t>Kenyan side of the border</t>
  </si>
  <si>
    <t>Lunga Lunga</t>
  </si>
  <si>
    <t>Tiwi Beach</t>
  </si>
  <si>
    <t>Turnoff for Twiga</t>
  </si>
  <si>
    <t>Twiga Lodge &amp; Campsite</t>
  </si>
  <si>
    <t>Diani Beach</t>
  </si>
  <si>
    <t>Barcy</t>
  </si>
  <si>
    <t>Turnoff for Barcy</t>
  </si>
  <si>
    <t>Mombasa</t>
  </si>
  <si>
    <t>Likoni Ferry - South Side</t>
  </si>
  <si>
    <t>Castle Hotel</t>
  </si>
  <si>
    <t>Michelin Tyre</t>
  </si>
  <si>
    <t>For tyres (tires!)</t>
  </si>
  <si>
    <t>Mtwapa</t>
  </si>
  <si>
    <t>Steve Blanchett's House</t>
  </si>
  <si>
    <t>Ferry Landing when arriving from Mozambique</t>
  </si>
  <si>
    <t>Turn Off for south beach campsites</t>
  </si>
  <si>
    <t>Game Shopping Center</t>
  </si>
  <si>
    <t>Big Shopping plaza and mall</t>
  </si>
  <si>
    <t>Perfectly nice small Lebanese run hotel.  Sam is great and will make sure you have all you need. Good food in the restaurant, reasonably priced, they have wireless internet &amp; wonderful pool.</t>
  </si>
  <si>
    <t>Safari Beach Lodge</t>
  </si>
  <si>
    <t>Accra</t>
  </si>
  <si>
    <t>Cheapest option in town, close to Gare Routiere.  Very clean and friendly place.</t>
  </si>
  <si>
    <t>Sao Joao Angolares</t>
  </si>
  <si>
    <t>Roca Sao Joao Angolares</t>
  </si>
  <si>
    <t>Old plantation home, run by local artist and chef.  Beautifully restored, whimsical artwork and mouthwatering cuisine! Breakfast incl. in price - dinner or lunch 12Euro extra - and worth every penny!</t>
  </si>
  <si>
    <t>Café &amp; Companhia</t>
  </si>
  <si>
    <t>NAF Club</t>
  </si>
  <si>
    <t>Kundalila Falls Campsite</t>
  </si>
  <si>
    <t>Samfya Beach Hotel</t>
  </si>
  <si>
    <t>Central location easy to walk into town, all amenities, wireless internet, washer/dryer. Nice atmosphere.  Abolutions could use some improvement.</t>
  </si>
  <si>
    <t>Everything you need to fill up on!</t>
  </si>
  <si>
    <t>Beautiful setting on the lake.  Crocs in water tho so you cant swim!  Delicious buffet dinner but bit on expensive side. Still a nice place to spend a day or two.</t>
  </si>
  <si>
    <t>Brand new hotel.  Not built for camping but Ruthie agreed to let us stay for the night.  Used facilities of one room.  Fantastic dinner - tons to eat and well worth the money!</t>
  </si>
  <si>
    <t>Judy took pity on us covered from head to toe in dirt and dust from DRC and gave us a good deal.  Didn’t camp, but if a few rooms r free she is open to the idea.  Would have to use toilet/shower in room.  Rooms are comfortable, clean and breakfast is included in price.  Judy is extremely helpful and made us feel like we were in our own home.</t>
  </si>
  <si>
    <t>"Rough" camping.  No facilities, tho they are being built.  Beautiful setting but WAY to expensive to get nothing in return!  Tho only option we could find after dark.</t>
  </si>
  <si>
    <t>Expensive, but campground next door was being rebuilt and not open.  Also didn’t help that they had no real security from the public passing thru.  Here overpriced but excellent setting right on the beach.  Room facilties were OK.</t>
  </si>
  <si>
    <t xml:space="preserve">Saw signs for 2 guest houses but camping on the river front would be better.  There is NO ferry to cross into Zambia here, must drive to Kilwe for that - we found out the hard way!  </t>
  </si>
  <si>
    <t>After Bwalia on road to Kasenga. Small clearing on road side.  Quiet, clean and no curious villagers.</t>
  </si>
  <si>
    <t>Hotel Lulaba/Club Makutano</t>
  </si>
  <si>
    <t>Simon the night watch man where some construction equipment is kept agreed to let us stay in their clearing. We gave him dinner in return.  Not really private, but no problems.  Very quiet beautiful setting.</t>
  </si>
  <si>
    <t xml:space="preserve">Tizi Mizi </t>
  </si>
  <si>
    <t>Much better, clean - squat toilets</t>
  </si>
  <si>
    <t>Douentza</t>
  </si>
  <si>
    <t>Auberge Gourma</t>
  </si>
  <si>
    <t>Secure parking, clean enough facilities, fantastic friendly host. Bit out of town but not far walk to center ville.</t>
  </si>
  <si>
    <t>Great Canadian hosts, nice decor, tho not ideal for camping.  Great bar with cold beer - facilities are only ok nothing special.</t>
  </si>
  <si>
    <t>No Man's Land</t>
  </si>
  <si>
    <t>Nakluft</t>
  </si>
  <si>
    <t>El Kelaa M'Gouna</t>
  </si>
  <si>
    <t>Private Family</t>
  </si>
  <si>
    <t>Kasbah Itran ex Tighrmatine</t>
  </si>
  <si>
    <t>Ouarzazate</t>
  </si>
  <si>
    <t>Municipal Camping</t>
  </si>
  <si>
    <t>Marrakech</t>
  </si>
  <si>
    <t>Riad Samsli</t>
  </si>
  <si>
    <t>Camping Ferdaous</t>
  </si>
  <si>
    <t>Comments</t>
  </si>
  <si>
    <t>Not all its cracked up to be!  At one time probably was a nice place but not anymore.  Facilities are ok but no hot showers even tho they say they are!</t>
  </si>
  <si>
    <t>Shilling</t>
  </si>
  <si>
    <t>AUD</t>
  </si>
  <si>
    <t>Australian Dollar</t>
  </si>
  <si>
    <t>Officially closed but if you can find Fillimon the care taker, he'll probably let u camp.  We paid 1/2 the price Trout Farm -other option) was asking.  Hot showers, toilets, firewood etc.  Breathtaking views in a misty setting.</t>
  </si>
  <si>
    <t>Njaya Lodge</t>
  </si>
  <si>
    <t>Umatata, EC</t>
  </si>
  <si>
    <t>Travel Inn - Shell Ultra City</t>
  </si>
  <si>
    <t>Cabana Beach Resort</t>
  </si>
  <si>
    <t>BOV</t>
  </si>
  <si>
    <t>Bolivian MVDol</t>
  </si>
  <si>
    <t>MVDol</t>
  </si>
  <si>
    <t>BRL</t>
  </si>
  <si>
    <t>Brazilian Real</t>
  </si>
  <si>
    <t>Brazil</t>
  </si>
  <si>
    <t>BSD</t>
  </si>
  <si>
    <t>Bahamian Dollar</t>
  </si>
  <si>
    <t>Bahamas</t>
  </si>
  <si>
    <t>BTN</t>
  </si>
  <si>
    <t>Bhutan Ngultrum</t>
  </si>
  <si>
    <t>Bhutan</t>
  </si>
  <si>
    <t>Ngultrum</t>
  </si>
  <si>
    <t>BWP</t>
  </si>
  <si>
    <t>Botswanan Pula</t>
  </si>
  <si>
    <t>Botswana</t>
  </si>
  <si>
    <t>Pula</t>
  </si>
  <si>
    <t>BYB</t>
  </si>
  <si>
    <t>Belarussian Ruble</t>
  </si>
  <si>
    <t>Belarus</t>
  </si>
  <si>
    <t>BZD</t>
  </si>
  <si>
    <t>Belize Dollar</t>
  </si>
  <si>
    <t>Belize</t>
  </si>
  <si>
    <t>CAD</t>
  </si>
  <si>
    <t>Candian Dollar</t>
  </si>
  <si>
    <t>Canada</t>
  </si>
  <si>
    <t>CHF</t>
  </si>
  <si>
    <t>Swiss Franc</t>
  </si>
  <si>
    <t>Switzerland</t>
  </si>
  <si>
    <t>CLF</t>
  </si>
  <si>
    <t>Chilean Unidades de Formento</t>
  </si>
  <si>
    <t>Chile</t>
  </si>
  <si>
    <t>Unidades de Formento</t>
  </si>
  <si>
    <t>CLP</t>
  </si>
  <si>
    <t>Chilean Peso</t>
  </si>
  <si>
    <t>CNY</t>
  </si>
  <si>
    <t>Chinese Yuan Renminbi</t>
  </si>
  <si>
    <t>China</t>
  </si>
  <si>
    <t>Yuan Renminbi</t>
  </si>
  <si>
    <t>COP</t>
  </si>
  <si>
    <t>Colombian Peso</t>
  </si>
  <si>
    <t>Colombia</t>
  </si>
  <si>
    <t>CRC</t>
  </si>
  <si>
    <t>Costa Rican Colon</t>
  </si>
  <si>
    <t>Costa Rica</t>
  </si>
  <si>
    <t>CUP</t>
  </si>
  <si>
    <t>Cuban Peso</t>
  </si>
  <si>
    <t>Cuba</t>
  </si>
  <si>
    <t>Cape Verde Escudo</t>
  </si>
  <si>
    <t>CYP</t>
  </si>
  <si>
    <t>Cyprus Pound</t>
  </si>
  <si>
    <t>Cyprus</t>
  </si>
  <si>
    <t>CZK</t>
  </si>
  <si>
    <t>Czech Koruna</t>
  </si>
  <si>
    <t>Czech Republic</t>
  </si>
  <si>
    <t>DEM</t>
  </si>
  <si>
    <t>Deutsche Mark</t>
  </si>
  <si>
    <t>Germany</t>
  </si>
  <si>
    <t>DJF</t>
  </si>
  <si>
    <t>Djibouti Franc</t>
  </si>
  <si>
    <t>Djibouti</t>
  </si>
  <si>
    <t>DKK</t>
  </si>
  <si>
    <t>Danish Krone</t>
  </si>
  <si>
    <t>Denmark</t>
  </si>
  <si>
    <t>DOP</t>
  </si>
  <si>
    <t>Dominican Peso</t>
  </si>
  <si>
    <t>Dominican Republic</t>
  </si>
  <si>
    <t>DZD</t>
  </si>
  <si>
    <t>Algerian Dinar</t>
  </si>
  <si>
    <t>Algeria</t>
  </si>
  <si>
    <t>ECS</t>
  </si>
  <si>
    <t>Ecuadoran Sucre</t>
  </si>
  <si>
    <t>Ecuador</t>
  </si>
  <si>
    <t>Sucre</t>
  </si>
  <si>
    <t>ECV</t>
  </si>
  <si>
    <t>Ecuadoran Unidad de Valor Constante</t>
  </si>
  <si>
    <t>Unidad de Valor Constante</t>
  </si>
  <si>
    <t>EEK</t>
  </si>
  <si>
    <t>Estonian Kroon</t>
  </si>
  <si>
    <t>Estonia</t>
  </si>
  <si>
    <t>Kroon</t>
  </si>
  <si>
    <t>EGP</t>
  </si>
  <si>
    <t>If you need something a bit cheaper than Jungle Junction, this is a nice place too, and is just down the street.  As of June 2008, there was a lot of building, since they had just moved here two months prior.  South African owners are very friendly.</t>
  </si>
  <si>
    <t>Slightly less crowded then Simba A in Ngoro, but just as filthy if not worse.  No showers (tho they were building some), drop toilets and unreliable water supply. Don’t mind the basic 'bush' camp experience that this is supposed to be… just don’t understand how they can justify the price for what you get in return!</t>
  </si>
  <si>
    <t>Ruvuma River</t>
  </si>
  <si>
    <t>Ilara</t>
  </si>
  <si>
    <t>Nigeria</t>
  </si>
  <si>
    <t>Nigerian Border Control</t>
  </si>
  <si>
    <t>Our convoy arrived later then expected to cross the border so once the paperwork was taken care of we asked if we could stay the night!  All officials were very friendly and more then happy to let us stay, with no mention of any "gifts"!</t>
  </si>
  <si>
    <t>Abagail Hotel</t>
  </si>
  <si>
    <t>The best option in town that is safe, secure, clean and quiet.  They would not allow us to camp so we had to take a room - not exactly cheap but really don’t have another choice!</t>
  </si>
  <si>
    <t>Aba</t>
  </si>
  <si>
    <t>Trench after Tabo</t>
  </si>
  <si>
    <t>A deep trench in the middle of the road on a steep pitch - not a good nights sleep!</t>
  </si>
  <si>
    <t>Ayukaba</t>
  </si>
  <si>
    <t>Nick is an entertaining character.  Truly picture postcard setting.  Ilahla Ferry anchors out front and Nick sends his boat to collect you (or drop u).  Good food, great sundowners, no 'beach boys' to bother you.  Excellent place to chill out, snorkel (free equipment use), work on your tan!  Cheap camping and bungalow, tho toilets &amp; showers do need some TLC. Scuba diving also on offer - list price $35 per, tho negotiable for multiple dives - we paid $25 each.</t>
  </si>
  <si>
    <t>Best hotel in town.  Thought it would be too expensive, but negotiated a rate for a large room for our group of 4 people so price wound up being the same as a room in one of the other dodgy hotels in town.</t>
  </si>
  <si>
    <t>Norwegian Krone</t>
  </si>
  <si>
    <t>Norway</t>
  </si>
  <si>
    <t>NPR</t>
  </si>
  <si>
    <t>Nepalese Rupee</t>
  </si>
  <si>
    <t>Nepal</t>
  </si>
  <si>
    <t>NZD</t>
  </si>
  <si>
    <t>New Zealand Dollar</t>
  </si>
  <si>
    <t>New Zealand</t>
  </si>
  <si>
    <t>OMR</t>
  </si>
  <si>
    <t>Rial Omani</t>
  </si>
  <si>
    <t>Oman</t>
  </si>
  <si>
    <t>PAB</t>
  </si>
  <si>
    <t>Panamanian Balboa</t>
  </si>
  <si>
    <t>Panama</t>
  </si>
  <si>
    <t>Balboa</t>
  </si>
  <si>
    <t>PEN</t>
  </si>
  <si>
    <t>Peruvian Nuevo Sol</t>
  </si>
  <si>
    <t>Peru</t>
  </si>
  <si>
    <t>Nuevo Sol</t>
  </si>
  <si>
    <t>PGK</t>
  </si>
  <si>
    <t>Papua New Guinea Kina</t>
  </si>
  <si>
    <t>Papua New Guinea</t>
  </si>
  <si>
    <t>Kina</t>
  </si>
  <si>
    <t>Minga</t>
  </si>
  <si>
    <t>Kasenga</t>
  </si>
  <si>
    <t>Bwalia</t>
  </si>
  <si>
    <t>Border-River Front/Bush Camp</t>
  </si>
  <si>
    <t>Kapiri Mposhi</t>
  </si>
  <si>
    <t>Kapiri Lodge</t>
  </si>
  <si>
    <t>Chingola</t>
  </si>
  <si>
    <t>Kundalila Falls</t>
  </si>
  <si>
    <t>Samfya</t>
  </si>
  <si>
    <t>Hibiscus Guest House</t>
  </si>
  <si>
    <t>Turnoff for Baomo Camp</t>
  </si>
  <si>
    <t>I actually took the road to HQ which is about 200m further North, though.</t>
  </si>
  <si>
    <t>Turnoff to Wenje</t>
  </si>
  <si>
    <t>Wenje</t>
  </si>
  <si>
    <t>Mekere Village</t>
  </si>
  <si>
    <t>Maroni Village</t>
  </si>
  <si>
    <t>Tana River Park Headquarters</t>
  </si>
  <si>
    <t>Village Center</t>
  </si>
  <si>
    <t>Road from Garsen to Wenje</t>
  </si>
  <si>
    <t>Tana River Reserve</t>
  </si>
  <si>
    <t>Looking for a wiring diagram for your truck?  Or a schematic of the differential?  Find it here!</t>
  </si>
  <si>
    <t>Mzoozoozoo</t>
  </si>
  <si>
    <t>Ngonda Camp</t>
  </si>
  <si>
    <t>Main Gate</t>
  </si>
  <si>
    <t>S 03° 17.927'</t>
  </si>
  <si>
    <t>E 035° 35.546'</t>
  </si>
  <si>
    <t>Main gate</t>
  </si>
  <si>
    <t>Nxai Pan</t>
  </si>
  <si>
    <t>S 19° 56.039'</t>
  </si>
  <si>
    <t>E 024° 45.720'</t>
  </si>
  <si>
    <t>Congratulations if you can pronounce this one properly</t>
  </si>
  <si>
    <t>Hospital</t>
  </si>
  <si>
    <t>Reference point</t>
  </si>
  <si>
    <t>S 12° 57.953'</t>
  </si>
  <si>
    <t>E 040° 29.727'</t>
  </si>
  <si>
    <t>Cocounts (Carlo's Place)</t>
  </si>
  <si>
    <t>S 17° 56.034'</t>
  </si>
  <si>
    <t>E 025° 50.159'</t>
  </si>
  <si>
    <t>Has some parts by virue of it's proximity to Zambia</t>
  </si>
  <si>
    <t>Toyota Dealer</t>
  </si>
  <si>
    <t>Safe point:  Police / military roadblock.  Turn East here for Lamu, South for Malindi and North for Garsen, Tana River, Hoja and Garissa.  Good place to get an escort if headed North.</t>
  </si>
  <si>
    <t>another roadblock</t>
  </si>
  <si>
    <t>Useful for oritentation near the Tana River Primate Reserve</t>
  </si>
  <si>
    <t>Check in here first.  They will probably escort you, though you could find it yourself with the "Turnoff to Mchelelo Camp" and "Mchelelo Camp" waypoints.</t>
  </si>
  <si>
    <t>Nice campsite with plenty of room, facilities are ok but necessary for women to take hot shower in one of stalls in men's section.  Though was not a problem at all.</t>
  </si>
  <si>
    <t>Heaven after leaving Mauritania, infact best spot so far! Excellent hosts, food and facilities - we never wanted to leave! Slightly expensive thou, as you must pay PNC fee in addition to accomodation fee</t>
  </si>
  <si>
    <t>Along the Railroad</t>
  </si>
  <si>
    <t>Lake Retba (Lac Rose)</t>
  </si>
  <si>
    <t>Bonbaba Café</t>
  </si>
  <si>
    <t>Bel Air</t>
  </si>
  <si>
    <t>Monaco Plage</t>
  </si>
  <si>
    <t>Accidentally we found this place, had we been looking it would have never happened!  Great location on the lake, facilities arent bad - lovely outdoor showers and bungalow to rent as well if want a break from camping.</t>
  </si>
  <si>
    <t>Dakar</t>
  </si>
  <si>
    <t>A dive center with accomodation right in the city center on the coast.  Didier agreed to let us camp and use the shared facilities.  We've encouraged him to officially expand into camping.  He has a great location!  If you dive - he is worth checking out both for the dive experience and the accomodation</t>
  </si>
  <si>
    <t>Oceanarium</t>
  </si>
  <si>
    <t>Cape Verde</t>
  </si>
  <si>
    <t>Praia, Santiago</t>
  </si>
  <si>
    <t>Sol Atlantico</t>
  </si>
  <si>
    <t>Mindelo, Sao Vincent</t>
  </si>
  <si>
    <t>Residential Novo Horizonte</t>
  </si>
  <si>
    <t>Andy's House</t>
  </si>
  <si>
    <t>Hamish Manning's (Old) House</t>
  </si>
  <si>
    <t>Askari Monument</t>
  </si>
  <si>
    <t>Beetle Motors</t>
  </si>
  <si>
    <t>Clock Tower</t>
  </si>
  <si>
    <t>Diesel Auto Electric</t>
  </si>
  <si>
    <t>Diesel &amp; electrical repairs &amp; supplies</t>
  </si>
  <si>
    <t>Hamish Manning's Shop</t>
  </si>
  <si>
    <t>Multi Month Truck storage</t>
  </si>
  <si>
    <t>Holiday Hotel</t>
  </si>
  <si>
    <t>Holiday Inn Hotel</t>
  </si>
  <si>
    <t>Big international hotel.  Not to be confused with the Holiday Hotel.</t>
  </si>
  <si>
    <t>Immigration</t>
  </si>
  <si>
    <t>Kenyan Embassy</t>
  </si>
  <si>
    <t>For extending visa</t>
  </si>
  <si>
    <t>For long stay Kenyan visas (simple ones available at the border)</t>
  </si>
  <si>
    <t>Land Rover</t>
  </si>
  <si>
    <t>Parts for Landies</t>
  </si>
  <si>
    <t>Only option and way overprices for what its worth.  Slightly weird managers run the place and children begging for food thru the fence…</t>
  </si>
  <si>
    <t>Close to Kumanga Gate for the Pans.  Hidden from the road, quiet and no one passes us by to enter the gate.  Stopped 4:30-5pm because of car trouble and wound up never visiting the pan :-(</t>
  </si>
  <si>
    <t>Guides at the lodge took pity and tried to help us on the side of the road - inviting us to stay at the camp although mainly for groups and not independent campers.  Expensive but FANTASTIC site on the river, swimming pool, bar, excellent facilities and very helpful staff!</t>
  </si>
  <si>
    <t>Stayed here night b4 our mokoro trip booked with them, rather then usual spot at Sedia Hotel.  Reasonably priced mokoro trips but campsite isnt worth staying there - Sedia is cheaper, nicer and much better place all around.</t>
  </si>
  <si>
    <t>Soloman sorted out our brake problem in not time.  These guys are expensive but do good work and unfortunately there isnt really another option</t>
  </si>
  <si>
    <t>UNESCO WH Site with campsite.  Main campsite has ablolutions and water - others do not. Quiet and beautiful setting.  Everything was brand new when we were there.  No fee for camping or hiking the hills (for now), but they recommend a guide at 30Pula per group...not necessary - map in your guide book may be better but also nice to contribute to local economy</t>
  </si>
  <si>
    <t>Yummy Vietnamase food! Internet on site with laptop connections or wireless.  Both the internet and camping are free if you are nice to the owners, also helps to patronize the restaurant.  Centrally located to many shops, small but secure parking lot.  They give you the key for downstairs bathroom, clean and private.</t>
  </si>
  <si>
    <t>This is where you obtain your permit to visit Lesio-Luna (Lefini) National Park and see the protected gorillas.</t>
  </si>
  <si>
    <t>Inside the grounds of the PPG.  Lovely place to camp, overlooking Lac Bleu.  Paillote to use and you can swim in the lake.</t>
  </si>
  <si>
    <t>Malindi</t>
  </si>
  <si>
    <t>Lamu</t>
  </si>
  <si>
    <t>Tana River Primate National Reserve</t>
  </si>
  <si>
    <t>Yumbe House</t>
  </si>
  <si>
    <t>Mchelelo Camp</t>
  </si>
  <si>
    <t>Silver Sands PUBLIC Campsite</t>
  </si>
  <si>
    <t>Not to be confused with the now-defunct Silver Sands Campsite (Italian run, right on the beach).  This place stole the old place's name, but is small, gravly and not on the beach.  Friendly, however, and the cheapes camping around.</t>
  </si>
  <si>
    <t>Nice hotel.  Bargained hard.  Near the donkey sanctuary, so watch your step!</t>
  </si>
  <si>
    <t>Watamu</t>
  </si>
  <si>
    <t>Ocean Sports Resort</t>
  </si>
  <si>
    <t>S 03° 21.624'</t>
  </si>
  <si>
    <t>E 040° 00.456'</t>
  </si>
  <si>
    <t>E 0° '</t>
  </si>
  <si>
    <t>S 03° 19/922'</t>
  </si>
  <si>
    <t>E 040° 00.764'</t>
  </si>
  <si>
    <t>Hotel Palm Breeze</t>
  </si>
  <si>
    <t>Didn't stay here, but seemed ok.  Not near the beach, though.</t>
  </si>
  <si>
    <t>S 03° 13.864'</t>
  </si>
  <si>
    <t>E 040° 07.471'</t>
  </si>
  <si>
    <t>S 02° 15.983'</t>
  </si>
  <si>
    <t>E 040° 54.048'</t>
  </si>
  <si>
    <t>S 01° 52.568'</t>
  </si>
  <si>
    <t>E 040° 08.410'</t>
  </si>
  <si>
    <t>S 01° 51.585'</t>
  </si>
  <si>
    <t>E 040° 03.950'</t>
  </si>
  <si>
    <t>S 01° 47.853'</t>
  </si>
  <si>
    <t>E 040° 02.294'</t>
  </si>
  <si>
    <t>S 01° 47.504'</t>
  </si>
  <si>
    <t>E 040° 06.724'</t>
  </si>
  <si>
    <t>S 01° 49.886'</t>
  </si>
  <si>
    <t>E 040° 06.202'</t>
  </si>
  <si>
    <t>S 01° 51.197'</t>
  </si>
  <si>
    <t>E 040° 06.481'</t>
  </si>
  <si>
    <t>S 01° 51.441'</t>
  </si>
  <si>
    <t>E 040° 04.635'</t>
  </si>
  <si>
    <t>S 01° 51.218'</t>
  </si>
  <si>
    <t>E 040° 05.504'</t>
  </si>
  <si>
    <t>S 02° 14.550'</t>
  </si>
  <si>
    <t>Amboseli NP</t>
  </si>
  <si>
    <t>Community Camp Site</t>
  </si>
  <si>
    <t>S 02° 41.413'</t>
  </si>
  <si>
    <t>E 037° 13.107'</t>
  </si>
  <si>
    <t>Basic park camp - pit toilets and cold showers</t>
  </si>
  <si>
    <t>Iremito Gate</t>
  </si>
  <si>
    <t>S 02° 36.850'</t>
  </si>
  <si>
    <t>E 037° 19.890'</t>
  </si>
  <si>
    <t>Namanga Gate</t>
  </si>
  <si>
    <t>S 02° 32.276'</t>
  </si>
  <si>
    <t>E 037° 08.700'</t>
  </si>
  <si>
    <t>Park with Kilimanjaro in the background</t>
  </si>
  <si>
    <t>Friendly manager, decent food, abolutions are clean.  The campsite although secure is wide open and on a windy night you may not get much sleep.  Better option then staying in Karasburg closer to SA border.</t>
  </si>
  <si>
    <t>Eiland Caravan Park</t>
  </si>
  <si>
    <t>Large open campsite, across river from town.  Only decent secure option.  All amenities you would expect, except electricity!</t>
  </si>
  <si>
    <t>Pain in the ass - hassle! Moved the next night.</t>
  </si>
  <si>
    <t>Kenyemba Lodge</t>
  </si>
  <si>
    <t>Mama Rulas</t>
  </si>
  <si>
    <t>Chipata</t>
  </si>
  <si>
    <t>Mfuwe</t>
  </si>
  <si>
    <t>Croc Valley Rest Camp</t>
  </si>
  <si>
    <t xml:space="preserve">Under power lines, so not very scenic!  But out of site and relatively quiet.  </t>
  </si>
  <si>
    <t>North end of LZNP, 20km before Great North Rd.  Quiet setting.  Passers by but no bother.</t>
  </si>
  <si>
    <t>Chongwe</t>
  </si>
  <si>
    <t>Chiawa Community Camp</t>
  </si>
  <si>
    <t>Well run, clean community camp, right on the river.  Fantastic setting and close to park entrance.</t>
  </si>
  <si>
    <t>All amenities, fun atmosphere and reasonable price.</t>
  </si>
  <si>
    <t>On the river, across from the park.  Relaxed setting, friendly family run place.  Best prices in the neighborhood!</t>
  </si>
  <si>
    <t>Ta Mar</t>
  </si>
  <si>
    <t>Buba</t>
  </si>
  <si>
    <t>Berco do Rio</t>
  </si>
  <si>
    <t>Saltinho</t>
  </si>
  <si>
    <t>Posada de Saltinho</t>
  </si>
  <si>
    <t>Gabu</t>
  </si>
  <si>
    <t>Hotel Visicom</t>
  </si>
  <si>
    <t>Sierra Leone</t>
  </si>
  <si>
    <t>Mali</t>
  </si>
  <si>
    <t>Name</t>
  </si>
  <si>
    <t>Chaos, Chaos, Chaos!  Get ready for some tough negotiations to avoid paying any bribes!  It wasn’t easy but we were successful even on the last Friday of the month, the weekend of the Indepdance holiday!</t>
  </si>
  <si>
    <t>PHP</t>
  </si>
  <si>
    <t>Philippine Peso</t>
  </si>
  <si>
    <t>Philippines</t>
  </si>
  <si>
    <t>PKR</t>
  </si>
  <si>
    <t>Pakistan Rupee</t>
  </si>
  <si>
    <t>Pakistan</t>
  </si>
  <si>
    <t>PLN</t>
  </si>
  <si>
    <t>Polish Zloty</t>
  </si>
  <si>
    <t>Poland</t>
  </si>
  <si>
    <t>Zloty</t>
  </si>
  <si>
    <t>PLZ</t>
  </si>
  <si>
    <t>Portugal</t>
  </si>
  <si>
    <t>PYG</t>
  </si>
  <si>
    <t>Paraguayan Guarani</t>
  </si>
  <si>
    <t>Mare Caravan Park - Nyanga NP</t>
  </si>
  <si>
    <t>Rhodes Hotel</t>
  </si>
  <si>
    <t>Exceptional campsite.  Beautiful setting, clean, well run all you can ask for and at the cheapest price yet!</t>
  </si>
  <si>
    <t>The cheapest splurge to date!  Included Breakfast and dinner (tho we negotiatied the dinner into the price). Historic hotel, helpful staff - great place to relax and treat yourself.</t>
  </si>
  <si>
    <t>Seychelles</t>
  </si>
  <si>
    <t>SDD</t>
  </si>
  <si>
    <t>Sudanese Dinar</t>
  </si>
  <si>
    <t>Sudan</t>
  </si>
  <si>
    <t>SEK</t>
  </si>
  <si>
    <t>Swedish Krona</t>
  </si>
  <si>
    <t>Sweden</t>
  </si>
  <si>
    <t>SGD</t>
  </si>
  <si>
    <t>Singapore Dollar</t>
  </si>
  <si>
    <t>Singapore</t>
  </si>
  <si>
    <t>SHP</t>
  </si>
  <si>
    <t>Great location and very friendly manager.  All rooms have bathrooms.  Decent place and best you will find if you are on a budget.</t>
  </si>
  <si>
    <t>13, 22 &amp; 25 Jun</t>
  </si>
  <si>
    <t xml:space="preserve">Best option if you are on a budget.  Large clean rooms.  Request room in the back - too noisy b/c of street traffic when close to the front. </t>
  </si>
  <si>
    <t>Fantastic place!  Very clean rooms all with proper bathroom, TV &amp; Fridge! Huge delicious breakfast included - like staying at grandma's house without any hassle! By far the best place we stayed while in CV.</t>
  </si>
  <si>
    <t>We arrived late.  Relatively easy to find coming off the ferry, clean and friendly staff - cheapest option you will find!</t>
  </si>
  <si>
    <t>After tar road ends, continue past small fishing village on sand tracks to Tombua.  We followed tracks to the water in front of old shipwreck.  In view and windy but clean, peaceful and no visitors. Sand was soft so take care when driving.</t>
  </si>
  <si>
    <t>Decent connection when its running.</t>
  </si>
  <si>
    <t>Bush Camp - In a Field</t>
  </si>
  <si>
    <t>On road to the border.  In a field with great views.  In view but no visitors.</t>
  </si>
  <si>
    <t>Spitzkoppe</t>
  </si>
  <si>
    <t>Windhoek</t>
  </si>
  <si>
    <t>Etosha</t>
  </si>
  <si>
    <t>Just after Namibe port and just before small fishing village.  In view, windy and lots of glass on beach - but still decent spot. We pushed on for another spot - but made note of this just incase we turned around.</t>
  </si>
  <si>
    <t>Bush Camp - Praia Azul Shipwreck</t>
  </si>
  <si>
    <t>Bush Camp - Praia Azul</t>
  </si>
  <si>
    <t>Aqua Nuts</t>
  </si>
  <si>
    <t>S 04° 19.251'</t>
  </si>
  <si>
    <t>E 015° 17.615'</t>
  </si>
  <si>
    <t>S 04° 18.779'</t>
  </si>
  <si>
    <t>E 015° 16.502'</t>
  </si>
  <si>
    <t>S 05° 07.442'</t>
  </si>
  <si>
    <t>E 015° 05.046'</t>
  </si>
  <si>
    <t>S 05° 52.384'</t>
  </si>
  <si>
    <t>E 014° 05.112'</t>
  </si>
  <si>
    <t>S 05° 46.001'</t>
  </si>
  <si>
    <t>E 013° 27.598'</t>
  </si>
  <si>
    <t>S 05° 49.590'</t>
  </si>
  <si>
    <t>E 013° 28.189'</t>
  </si>
  <si>
    <t>S 05° 49.873'</t>
  </si>
  <si>
    <t>E 013° 27.664'</t>
  </si>
  <si>
    <t>S 05° 51.724'</t>
  </si>
  <si>
    <t>E 013° 26.200'</t>
  </si>
  <si>
    <t>S 05° 49.258'</t>
  </si>
  <si>
    <t>E 013° 27.844'</t>
  </si>
  <si>
    <t>S 12° 15.751'</t>
  </si>
  <si>
    <t>E 027° 47.812'</t>
  </si>
  <si>
    <t>S 12° 14.850'</t>
  </si>
  <si>
    <t>E 027° 47.944'</t>
  </si>
  <si>
    <t>S 11° 38.760'</t>
  </si>
  <si>
    <t>E 027° 27.812'</t>
  </si>
  <si>
    <t>S 11° 01.336'</t>
  </si>
  <si>
    <t>E 028° 02.840'</t>
  </si>
  <si>
    <t>S 10° 24.275'</t>
  </si>
  <si>
    <t>E 028° 37.035'</t>
  </si>
  <si>
    <t>S 10° 44.065'</t>
  </si>
  <si>
    <t>E 028° 20.547'</t>
  </si>
  <si>
    <t>S 06° 15.505'</t>
  </si>
  <si>
    <t>E 013° 38.682'</t>
  </si>
  <si>
    <t>S 07° 18.034'</t>
  </si>
  <si>
    <t>E 012° 53.048'</t>
  </si>
  <si>
    <t>S 08° 48.004'</t>
  </si>
  <si>
    <t>E 013° 13.447'</t>
  </si>
  <si>
    <t>S 10° 43.611'</t>
  </si>
  <si>
    <t>E 013° 45.170'</t>
  </si>
  <si>
    <t>S 10° 51.008'</t>
  </si>
  <si>
    <t>E 014° 22.286'</t>
  </si>
  <si>
    <t>S 12° 00.766'</t>
  </si>
  <si>
    <t>E 013° 58.216'</t>
  </si>
  <si>
    <t>S 12° 20.076'</t>
  </si>
  <si>
    <t>E 013° 49.271'</t>
  </si>
  <si>
    <t>S 12° 21.589'</t>
  </si>
  <si>
    <t>E 013° 33.129'</t>
  </si>
  <si>
    <t>S 12° 37.660'</t>
  </si>
  <si>
    <t>E 013° 19.858'</t>
  </si>
  <si>
    <t>S 14° 04.548'</t>
  </si>
  <si>
    <t>E 014° 04.417'</t>
  </si>
  <si>
    <t>S 15° 13.037'</t>
  </si>
  <si>
    <t>E 012° 04.435'</t>
  </si>
  <si>
    <t>S 15° 14.369'</t>
  </si>
  <si>
    <t>E 012° 03.322'</t>
  </si>
  <si>
    <t>S 14° 55.155'</t>
  </si>
  <si>
    <t>E 013° 29.467'</t>
  </si>
  <si>
    <t>S 14° 55.056'</t>
  </si>
  <si>
    <t>E 013° 29.553'</t>
  </si>
  <si>
    <t>S 15° 02.678'</t>
  </si>
  <si>
    <t>E 013° 36.742'</t>
  </si>
  <si>
    <t>S 17° 18.472'</t>
  </si>
  <si>
    <t>E 015° 50.634'</t>
  </si>
  <si>
    <t>S 17° 54 729'</t>
  </si>
  <si>
    <t>E 015° 58 489'</t>
  </si>
  <si>
    <t>S 17° 53.993'</t>
  </si>
  <si>
    <t>E 015° 58.074'</t>
  </si>
  <si>
    <t>S 17° 24 449'</t>
  </si>
  <si>
    <t>E 014° 13.154'</t>
  </si>
  <si>
    <t>S 18° 03 599'</t>
  </si>
  <si>
    <t>E 013° 50 567'</t>
  </si>
  <si>
    <t>S 17° 00 124'</t>
  </si>
  <si>
    <t>E 013° 14 700'</t>
  </si>
  <si>
    <t>S 19° 35.527'</t>
  </si>
  <si>
    <t>E 015° 03.997'</t>
  </si>
  <si>
    <t>S 20° 06 389'</t>
  </si>
  <si>
    <t>E 016° 09 347'</t>
  </si>
  <si>
    <t>S 19° 55 535'</t>
  </si>
  <si>
    <t>E 015° 59 484'</t>
  </si>
  <si>
    <t>S 19° 10 731'</t>
  </si>
  <si>
    <t>E 015° 55 140'</t>
  </si>
  <si>
    <t>S 19° 02 090'</t>
  </si>
  <si>
    <t>E 016° 28 266'</t>
  </si>
  <si>
    <t>S 18° 48 351'</t>
  </si>
  <si>
    <t>E 016° 56 862'</t>
  </si>
  <si>
    <t>S 19° 15 584'</t>
  </si>
  <si>
    <t>E 017° 42 524'</t>
  </si>
  <si>
    <t>S 19° 14 889'</t>
  </si>
  <si>
    <t>E 017° 42 862'</t>
  </si>
  <si>
    <t>S 19° 15 483'</t>
  </si>
  <si>
    <t>E 017° 42 463'</t>
  </si>
  <si>
    <t>S 19° 31 425'</t>
  </si>
  <si>
    <t>E 018° 08 387'</t>
  </si>
  <si>
    <t>S 19° 36 029'</t>
  </si>
  <si>
    <t>E 020° 29 748'</t>
  </si>
  <si>
    <t>S 19° 17 076'</t>
  </si>
  <si>
    <t>E 019° 12 595'</t>
  </si>
  <si>
    <t>S 21° 02 524'</t>
  </si>
  <si>
    <t>E 016° 24 091'</t>
  </si>
  <si>
    <t>S 21° 24.774'</t>
  </si>
  <si>
    <t>E 015° 57.853'</t>
  </si>
  <si>
    <t>S 21° 13 109'</t>
  </si>
  <si>
    <t>E 014° 52 067'</t>
  </si>
  <si>
    <t>S 21° 01 011'</t>
  </si>
  <si>
    <t>E 014° 41.101'</t>
  </si>
  <si>
    <t>S 20° 32.932'</t>
  </si>
  <si>
    <t>E 014° 23.918'</t>
  </si>
  <si>
    <t>S 20° 29 977'</t>
  </si>
  <si>
    <t>E 014° 21 152'</t>
  </si>
  <si>
    <t>S 18° 43.956'</t>
  </si>
  <si>
    <t>E 012° 56.514'</t>
  </si>
  <si>
    <t>S 20° 14.048'</t>
  </si>
  <si>
    <t>E 013° 52.722'</t>
  </si>
  <si>
    <t>S 22° 06 741'</t>
  </si>
  <si>
    <t>E 014° 17.046'</t>
  </si>
  <si>
    <t>S 22° 07.042'</t>
  </si>
  <si>
    <t>E 014° 16.883'</t>
  </si>
  <si>
    <t>S 22° 40.908'</t>
  </si>
  <si>
    <t>E 014° 31.668'</t>
  </si>
  <si>
    <t>S 22° 40.779'</t>
  </si>
  <si>
    <t>E 014° 31.971'</t>
  </si>
  <si>
    <t>S 22° 48.575'</t>
  </si>
  <si>
    <t>E 014° 32.716'</t>
  </si>
  <si>
    <t>S 21° 50 376'</t>
  </si>
  <si>
    <t>E 015° 12 094'</t>
  </si>
  <si>
    <t>S 22° 34 079'</t>
  </si>
  <si>
    <t>E 017° 04 366'</t>
  </si>
  <si>
    <t>E 017° 04 879'</t>
  </si>
  <si>
    <t>S 22° 34 164'</t>
  </si>
  <si>
    <t>E 017° 04.638'</t>
  </si>
  <si>
    <t>S 22° 35 335'</t>
  </si>
  <si>
    <t>E 017° 05 156'</t>
  </si>
  <si>
    <t>S 22° 33 889'</t>
  </si>
  <si>
    <t>S 22° 37 428'</t>
  </si>
  <si>
    <t>E 017° 04 953'</t>
  </si>
  <si>
    <t>S 24° 15 937'</t>
  </si>
  <si>
    <t>E 016° 14 364'</t>
  </si>
  <si>
    <t>S 24° 29.121'</t>
  </si>
  <si>
    <t>E 015° 47.776'</t>
  </si>
  <si>
    <t>S 26° 00.686'</t>
  </si>
  <si>
    <t>E 016° 42.761'</t>
  </si>
  <si>
    <t>S 26° 38.299'</t>
  </si>
  <si>
    <t>E 015° 09.126'</t>
  </si>
  <si>
    <t>S 26° 38.867'</t>
  </si>
  <si>
    <t>E 015° 09.287'</t>
  </si>
  <si>
    <t>S 26° 28.896'</t>
  </si>
  <si>
    <t>E 018° 14.507'</t>
  </si>
  <si>
    <t>S 26° 44.458'</t>
  </si>
  <si>
    <t>E 018° 29.582'</t>
  </si>
  <si>
    <t>S 27° 37.177'</t>
  </si>
  <si>
    <t>E 017° 42.876'</t>
  </si>
  <si>
    <t>S 27° 55.190'</t>
  </si>
  <si>
    <t>E 017° 29.320'</t>
  </si>
  <si>
    <t>S 27° 43.992'</t>
  </si>
  <si>
    <t>E 018° 22.701'</t>
  </si>
  <si>
    <t>S 18° 07.075'</t>
  </si>
  <si>
    <t>E 021° 40.225'</t>
  </si>
  <si>
    <t>S 17° 59.151'</t>
  </si>
  <si>
    <t>E 023° 17.877'</t>
  </si>
  <si>
    <t>S 17° 29 189'</t>
  </si>
  <si>
    <t>E 024° 17.081'</t>
  </si>
  <si>
    <t>S 24° 19.324'</t>
  </si>
  <si>
    <t>E 023° 26.209'</t>
  </si>
  <si>
    <t>S 21° 41.525'</t>
  </si>
  <si>
    <t>E 021° 38.938'</t>
  </si>
  <si>
    <t>S 19° 57.120'</t>
  </si>
  <si>
    <t>E 023° 28.645'</t>
  </si>
  <si>
    <t>S 19° 10.332'</t>
  </si>
  <si>
    <t>E 023° 45.193'</t>
  </si>
  <si>
    <t>S 18° 33.911'</t>
  </si>
  <si>
    <t>E 024° 03.815'</t>
  </si>
  <si>
    <t>S 17° 50.591'</t>
  </si>
  <si>
    <t>E 024° 52.778'</t>
  </si>
  <si>
    <t>S 17° 47.749'</t>
  </si>
  <si>
    <t>E 025° 13.676'</t>
  </si>
  <si>
    <t>S 20° 12.586'</t>
  </si>
  <si>
    <t>E 025° 15.456'</t>
  </si>
  <si>
    <t>S 20° 12.879'</t>
  </si>
  <si>
    <t>E 024° 35.684'</t>
  </si>
  <si>
    <t>S 20° 10.255'</t>
  </si>
  <si>
    <t>E 023° 40.363'</t>
  </si>
  <si>
    <t>S 19° 55.858'</t>
  </si>
  <si>
    <t>E 023° 30.718'</t>
  </si>
  <si>
    <t>S 19° 59 317'</t>
  </si>
  <si>
    <t>E 023° 25.546'</t>
  </si>
  <si>
    <t>S 18° 45.548'</t>
  </si>
  <si>
    <t>E 021° 44.231'</t>
  </si>
  <si>
    <t>S 20° 17.363'</t>
  </si>
  <si>
    <t>E 026° 18.109'</t>
  </si>
  <si>
    <t>S 24° 38.329'</t>
  </si>
  <si>
    <t>E 025° 54.572'</t>
  </si>
  <si>
    <t>S 17° 50.072'</t>
  </si>
  <si>
    <t>E 025° 51.245'</t>
  </si>
  <si>
    <t>S 17° 02.520'</t>
  </si>
  <si>
    <t>E 026° 36.271'</t>
  </si>
  <si>
    <t>S 15° 46.621'</t>
  </si>
  <si>
    <t>E 026° 00.393'</t>
  </si>
  <si>
    <t>S 14° 59.048'</t>
  </si>
  <si>
    <t>E 027° 03.734'</t>
  </si>
  <si>
    <t>S 15° 30.266'</t>
  </si>
  <si>
    <t>E 028° 15.583'</t>
  </si>
  <si>
    <t>S 15° 24.530'</t>
  </si>
  <si>
    <t>E 028° 16.845'</t>
  </si>
  <si>
    <t>S 15° 24.700'</t>
  </si>
  <si>
    <t>E 028° 17.547'</t>
  </si>
  <si>
    <t>S 15° 23.968'</t>
  </si>
  <si>
    <t>E 028° 18.412'</t>
  </si>
  <si>
    <t>S 16° 32.243'</t>
  </si>
  <si>
    <t>E 028° 43.660'</t>
  </si>
  <si>
    <t>S 13° 59.129'</t>
  </si>
  <si>
    <t>E 028° 41.137'</t>
  </si>
  <si>
    <t>S 12° 33.309'</t>
  </si>
  <si>
    <t>E 027° 52.077'</t>
  </si>
  <si>
    <t>S 13° 09.166'</t>
  </si>
  <si>
    <t>E 030° 42.116'</t>
  </si>
  <si>
    <t>S 11° 20.672'</t>
  </si>
  <si>
    <t>E 029° 33.742'</t>
  </si>
  <si>
    <t>S 15° 54.536'</t>
  </si>
  <si>
    <t>E 028° 56.729'</t>
  </si>
  <si>
    <t>S 15° 56.257'</t>
  </si>
  <si>
    <t>E 028° 55.918'</t>
  </si>
  <si>
    <t>S 15° 43.263'</t>
  </si>
  <si>
    <t>E 029° 19.869'</t>
  </si>
  <si>
    <t>S 15° 14.854'</t>
  </si>
  <si>
    <t>E 029° 11.837'</t>
  </si>
  <si>
    <t>S 13° 34.944'</t>
  </si>
  <si>
    <t>E 032° 36.593'</t>
  </si>
  <si>
    <t>S 13° 06 029'</t>
  </si>
  <si>
    <t>E 031° 47.652'</t>
  </si>
  <si>
    <t>S 13° 59.966'</t>
  </si>
  <si>
    <t>E 033° 45.575'</t>
  </si>
  <si>
    <t>S 11° 27.443'</t>
  </si>
  <si>
    <t>E 034° 01.697'</t>
  </si>
  <si>
    <t>S 10° 36.714'</t>
  </si>
  <si>
    <t>E 034° 06.781'</t>
  </si>
  <si>
    <t>S 10° 35.297'</t>
  </si>
  <si>
    <t>E 034° 08.134'</t>
  </si>
  <si>
    <t>S 10° 35.097'</t>
  </si>
  <si>
    <t>E 033° 47.956'</t>
  </si>
  <si>
    <t>S 11° 37.240'</t>
  </si>
  <si>
    <t>E 034° 18.293'</t>
  </si>
  <si>
    <t>S 11° 36.493'</t>
  </si>
  <si>
    <t>E 034° 18.051'</t>
  </si>
  <si>
    <t>S 11° 57.259'</t>
  </si>
  <si>
    <t>E 034° 07.004'</t>
  </si>
  <si>
    <t>S 11° 57.060'</t>
  </si>
  <si>
    <t>E 034° 07.368'</t>
  </si>
  <si>
    <t>S 14° 01.428'</t>
  </si>
  <si>
    <t>E 034° 50.474'</t>
  </si>
  <si>
    <t>S 14° 00.831'</t>
  </si>
  <si>
    <t>E 034° 51.062'</t>
  </si>
  <si>
    <t>S 14° 01.805'</t>
  </si>
  <si>
    <t>E 034° 49.945'</t>
  </si>
  <si>
    <t>S 15° 20.533'</t>
  </si>
  <si>
    <t>E 035° 16.714'</t>
  </si>
  <si>
    <t>S 15° 48.143'</t>
  </si>
  <si>
    <t>E 035° 02.962'</t>
  </si>
  <si>
    <t>S 15° 47.024'</t>
  </si>
  <si>
    <t>E 035° 00.906'</t>
  </si>
  <si>
    <t>S 15° 47.046'</t>
  </si>
  <si>
    <t>E 035° 00.321'</t>
  </si>
  <si>
    <t>S 15° 56.282'</t>
  </si>
  <si>
    <t>E 035° 30.174'</t>
  </si>
  <si>
    <t>S 17° 50.279'</t>
  </si>
  <si>
    <t>E 031° 04.876'</t>
  </si>
  <si>
    <t>S 16° 22.307'</t>
  </si>
  <si>
    <t>E 029° 21.928'</t>
  </si>
  <si>
    <t>S 16° 18.268'</t>
  </si>
  <si>
    <t>E 029° 12.994'</t>
  </si>
  <si>
    <t>S 17° 56.856'</t>
  </si>
  <si>
    <t>E 031° 08.555'</t>
  </si>
  <si>
    <t>S 17° 48.176'</t>
  </si>
  <si>
    <t>E 031° 01.773'</t>
  </si>
  <si>
    <t>S 17° 46.553'</t>
  </si>
  <si>
    <t>E 031° 00.752'</t>
  </si>
  <si>
    <t>S 17° 49.832'</t>
  </si>
  <si>
    <t>E 031° 03.461'</t>
  </si>
  <si>
    <t>S 17° 45.810'</t>
  </si>
  <si>
    <t>E 030° 58.721'</t>
  </si>
  <si>
    <t>S 17° 52.463'</t>
  </si>
  <si>
    <t>E 031° 00.045'</t>
  </si>
  <si>
    <t>S 17° 49.148'</t>
  </si>
  <si>
    <t>E 031° 03.271'</t>
  </si>
  <si>
    <t>S 17° 50.136'</t>
  </si>
  <si>
    <t>E 031° 06.223'</t>
  </si>
  <si>
    <t>S 18° 17.260'</t>
  </si>
  <si>
    <t>E 032° 43.325'</t>
  </si>
  <si>
    <t>S 18° 17.438'</t>
  </si>
  <si>
    <t>E 032° 43.771'</t>
  </si>
  <si>
    <t>S 19° 47.317'</t>
  </si>
  <si>
    <t>E 032° 59.653'</t>
  </si>
  <si>
    <t>S 19° 57.404'</t>
  </si>
  <si>
    <t>E 032° 12.126'</t>
  </si>
  <si>
    <t>S 20° 09.026'</t>
  </si>
  <si>
    <t>E 030° 47.017'</t>
  </si>
  <si>
    <t>S 19° 30.453'</t>
  </si>
  <si>
    <t>E 029° 43.157'</t>
  </si>
  <si>
    <t>S 20° 08.720'</t>
  </si>
  <si>
    <t>E 028° 25.418'</t>
  </si>
  <si>
    <t>S 20° 09.819'</t>
  </si>
  <si>
    <t>E 028° 35.574'</t>
  </si>
  <si>
    <t>S 20° 34.338'</t>
  </si>
  <si>
    <t>E 028° 27.960'</t>
  </si>
  <si>
    <t>S 18° 48.549'</t>
  </si>
  <si>
    <t>E 026° 20.834'</t>
  </si>
  <si>
    <t>S 18° 14.094'</t>
  </si>
  <si>
    <t>E 026° 02.452'</t>
  </si>
  <si>
    <t>S 17° 55.565'</t>
  </si>
  <si>
    <t>E 025° 50.102'</t>
  </si>
  <si>
    <t>S 28° 27.507'</t>
  </si>
  <si>
    <t>E 021° 15.162'</t>
  </si>
  <si>
    <t>S 28° 27.492'</t>
  </si>
  <si>
    <t>E 021° 14.587'</t>
  </si>
  <si>
    <t>S 28° 27.399'</t>
  </si>
  <si>
    <t>E 021° 15.013'</t>
  </si>
  <si>
    <t>S 25° 52.207'</t>
  </si>
  <si>
    <t>E 025° 40.305'</t>
  </si>
  <si>
    <t>S 28° 44.422'</t>
  </si>
  <si>
    <t>E 024° 45.145'</t>
  </si>
  <si>
    <t>S 31° 18.527'</t>
  </si>
  <si>
    <t>E 023° 06.670'</t>
  </si>
  <si>
    <t>S 34° 00.733'</t>
  </si>
  <si>
    <t>E 020° 27.311'</t>
  </si>
  <si>
    <t>S 34° 06.352'</t>
  </si>
  <si>
    <t>E 018° 28.113'</t>
  </si>
  <si>
    <t>S 32° 25.671'</t>
  </si>
  <si>
    <t>E 018° 57.373'</t>
  </si>
  <si>
    <t>S 33° 55.900'</t>
  </si>
  <si>
    <t>E 018° 27.177'</t>
  </si>
  <si>
    <t>S 33° 55.406'</t>
  </si>
  <si>
    <t>E 018° 22.786'</t>
  </si>
  <si>
    <t>S 33° 52.544'</t>
  </si>
  <si>
    <t>E 018° 42.215'</t>
  </si>
  <si>
    <t>S 33° 52.389'</t>
  </si>
  <si>
    <t>E 018° 42.017'</t>
  </si>
  <si>
    <t>S 33° 54.914'</t>
  </si>
  <si>
    <t>E 018° 28.618'</t>
  </si>
  <si>
    <t>S 33° 53.668'</t>
  </si>
  <si>
    <t>E 018° 33.334'</t>
  </si>
  <si>
    <t>S 33° 59.435'</t>
  </si>
  <si>
    <t>E 018° 49.808'</t>
  </si>
  <si>
    <t>S 34° 25.250'</t>
  </si>
  <si>
    <t>E 019° 13.975'</t>
  </si>
  <si>
    <t>S 34° 11.004'</t>
  </si>
  <si>
    <t>E 022° 09.383'</t>
  </si>
  <si>
    <t>S 33° 58.334'</t>
  </si>
  <si>
    <t>E 023° 52.971'</t>
  </si>
  <si>
    <t>S 34° 02.660'</t>
  </si>
  <si>
    <t>E 024° 55.635'</t>
  </si>
  <si>
    <t>S 32° 50.190'</t>
  </si>
  <si>
    <t>E 028° 06.618'</t>
  </si>
  <si>
    <t>S 32° 08.400'</t>
  </si>
  <si>
    <t>E 029° 00.616'</t>
  </si>
  <si>
    <t>S 31° 36.700'</t>
  </si>
  <si>
    <t>E 028° 43.982'</t>
  </si>
  <si>
    <t>S 29° 43.428'</t>
  </si>
  <si>
    <t>E 031° 05.235'</t>
  </si>
  <si>
    <t>S 29° 50.027'</t>
  </si>
  <si>
    <t>Johannesberg (Observatory), GP</t>
  </si>
  <si>
    <t>Johannesberg (Crystal Gardens), GP</t>
  </si>
  <si>
    <t>Rustler's Valley, FS</t>
  </si>
  <si>
    <t>Himeville, KZN</t>
  </si>
  <si>
    <t>Rustic but comfortable.  Watch Polo on weekend mornings or go on the 17km hike and sleep in a cave.  Great spot.</t>
  </si>
  <si>
    <t>Newly opened B&amp;B, will be a bit of a splurge but couldn’t ask for more comfortable accommodation and fabulous hosts!</t>
  </si>
  <si>
    <t>Not ideal for camping but only option we found, friendly regulars stay there, reasonable pricing, but dodgy water supply.  Easy walk to town centre and safe parking.</t>
  </si>
  <si>
    <t>Beautiful garden, comfortable lounge area - kind of feels like staying with a friend!  Nice place to stay a day or 2 if u need to relax.</t>
  </si>
  <si>
    <t>Well run and full of activities.  Mick will take care of all for you, choir sings at night and scenery is stunning!</t>
  </si>
  <si>
    <t>Birds eyeview of the damn, bit windy but hot showers, clean facilities and good security.  Also VERY cheap - cost is per tent, not per person!  Tour the damn  - worth every bit the 10R!</t>
  </si>
  <si>
    <t>Quiet setting, lovely garden and good food.  Friendly owners will let u use facilities in a room.  They took very good care of us on a night there was a party next door!</t>
  </si>
  <si>
    <t>Secure and centrally located.  Camping allowed, use of spartan communal toilets.  Reluctant to allow you to use showers in rooms, but we got them to agree. Dinner and Breakfast are free if you fork over $50 a night for a room!</t>
  </si>
  <si>
    <t>TWD</t>
  </si>
  <si>
    <t>New Taiwan Dollar</t>
  </si>
  <si>
    <t>Taiwan, Province Of China</t>
  </si>
  <si>
    <t>TZS</t>
  </si>
  <si>
    <t>Tanzanian Shilling</t>
  </si>
  <si>
    <t>UAG</t>
  </si>
  <si>
    <t>Ukrainian Hryvna</t>
  </si>
  <si>
    <t>Ukraine</t>
  </si>
  <si>
    <t>Hryvna</t>
  </si>
  <si>
    <t>UAK</t>
  </si>
  <si>
    <t>Ukrainian Karbovanets</t>
  </si>
  <si>
    <t>Karbovanets</t>
  </si>
  <si>
    <t>UGX</t>
  </si>
  <si>
    <t>Uganda Shilling</t>
  </si>
  <si>
    <t>Uganda</t>
  </si>
  <si>
    <t>USD</t>
  </si>
  <si>
    <t>US Dollar</t>
  </si>
  <si>
    <t>United States</t>
  </si>
  <si>
    <t>UYU</t>
  </si>
  <si>
    <t>Peso Uruguayo</t>
  </si>
  <si>
    <t>Uruguay</t>
  </si>
  <si>
    <t>UZS</t>
  </si>
  <si>
    <t>Uzbekistan Sum</t>
  </si>
  <si>
    <t>Uzbekistan</t>
  </si>
  <si>
    <t>VEB</t>
  </si>
  <si>
    <t>Venezuelan Bolivar</t>
  </si>
  <si>
    <t>Venezuela</t>
  </si>
  <si>
    <t>Bolivar</t>
  </si>
  <si>
    <t>VND</t>
  </si>
  <si>
    <t>Viet Namese Dong</t>
  </si>
  <si>
    <t>Dong</t>
  </si>
  <si>
    <t>VUV</t>
  </si>
  <si>
    <t>Vanuatu Vatu</t>
  </si>
  <si>
    <t>Vanuatu</t>
  </si>
  <si>
    <t>Vatu</t>
  </si>
  <si>
    <t>WST</t>
  </si>
  <si>
    <t>Samoan Tala</t>
  </si>
  <si>
    <t>Samoa</t>
  </si>
  <si>
    <t>Tala</t>
  </si>
  <si>
    <t>CFA Franc BEAC</t>
  </si>
  <si>
    <t>XCD</t>
  </si>
  <si>
    <t>East Caribbean Dollar</t>
  </si>
  <si>
    <t>XEU</t>
  </si>
  <si>
    <t>CFA Franc BCEAO</t>
  </si>
  <si>
    <t>XPF</t>
  </si>
  <si>
    <t>CFP Franc</t>
  </si>
  <si>
    <t>YER</t>
  </si>
  <si>
    <t>Yemeni Rial</t>
  </si>
  <si>
    <t>Yemen</t>
  </si>
  <si>
    <t>Omaruru</t>
  </si>
  <si>
    <t>Omaruru Rest Camp</t>
  </si>
  <si>
    <t>Well run family campsite. Clean facilities, friendly staff, all amenities including a pool and internet access on site.</t>
  </si>
  <si>
    <t>Uis</t>
  </si>
  <si>
    <t>Brandberg Rest Camp</t>
  </si>
  <si>
    <t>YUM</t>
  </si>
  <si>
    <t>Yugoslavian New Dinar</t>
  </si>
  <si>
    <t>Yugoslavia</t>
  </si>
  <si>
    <t>New Dinar</t>
  </si>
  <si>
    <t>South Africa</t>
  </si>
  <si>
    <t>ZAR</t>
  </si>
  <si>
    <t>South African Rand</t>
  </si>
  <si>
    <t>Rand</t>
  </si>
  <si>
    <t>ZMK</t>
  </si>
  <si>
    <t>Zambian Kwacha</t>
  </si>
  <si>
    <t>Not much room for overlander trucks and only one spot in the car park is remotely level for using rooftop tent.  Decent facilities and walking distance to all in town.</t>
  </si>
  <si>
    <t>Great place, tho little on the expensive side.  Very clean, all rooms have TV &amp; AC.  Bkfast included and if you leave really early, they will even make it "to go"!</t>
  </si>
  <si>
    <t>Mandina Lodge</t>
  </si>
  <si>
    <t>Kunta Kinta Lodge</t>
  </si>
  <si>
    <t>Jangjanbureh Camp</t>
  </si>
  <si>
    <t>Basse San Tu</t>
  </si>
  <si>
    <t>Traditions</t>
  </si>
  <si>
    <t>Fantastic Little Huts, clean, comfortable - can be just a little hot tho - otherwise terrific little escape from your tent when you don’t have one!</t>
  </si>
  <si>
    <t>Super Splurge! Secluded Ecoresort in Makasutu Forest.  Spectacular floating lodges on the tribuatary of the Gambia River.  If you stay ask for FL#4 - it’s the best!</t>
  </si>
  <si>
    <t>Kasembulesa</t>
  </si>
  <si>
    <t>Lubumbashi</t>
  </si>
  <si>
    <t>Hotel Oxy Lac</t>
  </si>
  <si>
    <t>On the road to Lubumbashi, just outside the chaos.  New hotel with secure enclosed parking, nightclub next door. Mr. Kaumba and Mr. Mauna were excellent hosts.  They can help arrange money (for a good rate!), serve excellent food and allowed us to use a room for showers, etc. Refused to take money from us for accomodation.</t>
  </si>
  <si>
    <t>No ideal place to park or camp with truck in city proper.  Helpful guest at one hotel directed us to this place. Short, cheap cab ride into town.  On the river, good food, quiet and secure.  Use facilities of one room.  Though a bit expensive - be sure to negotiate good rate!</t>
  </si>
  <si>
    <t>DRC Border Post</t>
  </si>
  <si>
    <t>Municipal camping groud. Decent location relative to city, but too far to walk into town.  Closed for renovations when we were there - don’t know when will reopen.</t>
  </si>
  <si>
    <t>Paraguay</t>
  </si>
  <si>
    <t>Guarani</t>
  </si>
  <si>
    <t>QAR</t>
  </si>
  <si>
    <t>Qatari Rial</t>
  </si>
  <si>
    <t>Qatar</t>
  </si>
  <si>
    <t>ROL</t>
  </si>
  <si>
    <t>Romanian Leu</t>
  </si>
  <si>
    <t>Romania</t>
  </si>
  <si>
    <t>Leu</t>
  </si>
  <si>
    <t>RUR</t>
  </si>
  <si>
    <t>Russian Ruble</t>
  </si>
  <si>
    <t>RWF</t>
  </si>
  <si>
    <t>Rwanda Franc</t>
  </si>
  <si>
    <t>Rwanda</t>
  </si>
  <si>
    <t>SAR</t>
  </si>
  <si>
    <t>Saudi Riyal</t>
  </si>
  <si>
    <t>Saudi Arabia</t>
  </si>
  <si>
    <t>SBD</t>
  </si>
  <si>
    <t>Solomon Islands Dollar</t>
  </si>
  <si>
    <t>Solomon Islands</t>
  </si>
  <si>
    <t>SCR</t>
  </si>
  <si>
    <t>Seychelles Rupee</t>
  </si>
  <si>
    <t>XAF</t>
  </si>
  <si>
    <t>SLL</t>
  </si>
  <si>
    <t>GMD</t>
  </si>
  <si>
    <t>GNF</t>
  </si>
  <si>
    <t>GHC</t>
  </si>
  <si>
    <t>NGN</t>
  </si>
  <si>
    <t>AON</t>
  </si>
  <si>
    <t>CDF</t>
  </si>
  <si>
    <t>Gambia</t>
  </si>
  <si>
    <t>Cost / Night</t>
  </si>
  <si>
    <t>Total</t>
  </si>
  <si>
    <t>Accomodation Records</t>
  </si>
  <si>
    <t>Nights</t>
  </si>
  <si>
    <t>Friendly German/Ghanian couple own this and 2nd location.  This is on lake.  Clean, excellent food and beautiful views. Swimming in lake is OK.</t>
  </si>
  <si>
    <t>German/Swiss owned. Very clean, friendly staff and good food.  Excellent base for arranging hike to waterfalls. Tourist off is only down road.</t>
  </si>
  <si>
    <t>Djambala</t>
  </si>
  <si>
    <t>Brazzaville</t>
  </si>
  <si>
    <t>Le Meridian</t>
  </si>
  <si>
    <t>Ken's Place</t>
  </si>
  <si>
    <t>Hippocampe</t>
  </si>
  <si>
    <t>Angolan Embassy</t>
  </si>
  <si>
    <t>Akou (Gabon)</t>
  </si>
  <si>
    <t>Akou (Congo)</t>
  </si>
  <si>
    <t>Abio</t>
  </si>
  <si>
    <t>Lac Bleu</t>
  </si>
  <si>
    <t>Ngangouini-Ipari Hotel</t>
  </si>
  <si>
    <t>Easy to find from the airport, right in city center.  Clean rooms, but horrible bathrooms.  Cheapest and most acceptable accomodation you will find in Priaia.</t>
  </si>
  <si>
    <t>Mnanzani Village &amp; Roadblock</t>
  </si>
  <si>
    <t>Safe point:  Police / military roadblock (basically just an old oil drum with a bored cop).</t>
  </si>
  <si>
    <t>S 01° 58.947'</t>
  </si>
  <si>
    <t>E 040° 05.877'</t>
  </si>
  <si>
    <t>E 036° 20.108'</t>
  </si>
  <si>
    <t>S 00° 49.569'</t>
  </si>
  <si>
    <t>E 036° 20.053'</t>
  </si>
  <si>
    <t>Bush near Masai Mara</t>
  </si>
  <si>
    <t>Masai Mara</t>
  </si>
  <si>
    <t>Oldarpoi Camp</t>
  </si>
  <si>
    <t>Narok</t>
  </si>
  <si>
    <t>Member's Club</t>
  </si>
  <si>
    <t>Lake Nakuru National Park</t>
  </si>
  <si>
    <t>Makalia Camp</t>
  </si>
  <si>
    <t>Beautiful spot, but some masai came by in the morning and wanted money for sleeping on their land.  Tried to give them a mosquito net, but they just wanted money.  We gave 240 KSH for three of us.</t>
  </si>
  <si>
    <t>Very friendly and quite genuine.  Not too much pressure for a village culture visit.  Water stopped working, though.  Negotiated down from 500.</t>
  </si>
  <si>
    <t>Bar with a car wash / camping area.  Security not great, but no incidents.  Negotiated from 300.</t>
  </si>
  <si>
    <t>S 00° 28.503'</t>
  </si>
  <si>
    <t>E 036° 04.860'</t>
  </si>
  <si>
    <t>S 00° 18.492'</t>
  </si>
  <si>
    <t>E 036° 04.934'</t>
  </si>
  <si>
    <t>Beautiful Park with black and white rhinos.  Main gate.</t>
  </si>
  <si>
    <t>S 00° 25.305'</t>
  </si>
  <si>
    <t>E 036° 08.245'</t>
  </si>
  <si>
    <t>Mderit Gate</t>
  </si>
  <si>
    <t>Beautiful Park with black and white rhinos.  This gate is exit only unless you have a charged smart card.</t>
  </si>
  <si>
    <t>No camping here.  Not sure why it's called a camp.  Just a high end lodge that is a VERY FAR DRIVE from the main road.</t>
  </si>
  <si>
    <t>Pretoria, GP</t>
  </si>
  <si>
    <t>Voortrekker Monument</t>
  </si>
  <si>
    <t>S 25° 46.515'</t>
  </si>
  <si>
    <t>E 028° 10.536'</t>
  </si>
  <si>
    <t>Historical site.  Spiritual home of the Afrikaaners</t>
  </si>
  <si>
    <t>Kilimanjaro</t>
  </si>
  <si>
    <t>Airport</t>
  </si>
  <si>
    <t>S 03° 22.206'</t>
  </si>
  <si>
    <t>E 037° 03.397'</t>
  </si>
  <si>
    <t>International Airport</t>
  </si>
  <si>
    <t>Uhuru Monument</t>
  </si>
  <si>
    <t>UN Tribunal on Genocide</t>
  </si>
  <si>
    <t>Clocktower</t>
  </si>
  <si>
    <t>Reference Point</t>
  </si>
  <si>
    <t>Point of Interest</t>
  </si>
  <si>
    <t>S 03° 22.178'</t>
  </si>
  <si>
    <t>E 036° 41.304'</t>
  </si>
  <si>
    <t>S 03° 22.336'</t>
  </si>
  <si>
    <t>E 036° 41.655'</t>
  </si>
  <si>
    <t>S 03° 22.059'</t>
  </si>
  <si>
    <t>E 036° 41.716'</t>
  </si>
  <si>
    <t>S 03° 22.403'</t>
  </si>
  <si>
    <t>E 036° 41.494'</t>
  </si>
  <si>
    <t>RSA 4x4 Equipment</t>
  </si>
  <si>
    <t>RSA 4x4</t>
  </si>
  <si>
    <t>Baragwanath Hospital</t>
  </si>
  <si>
    <t>S 26° 15.587'</t>
  </si>
  <si>
    <t>E 027° 56.693'</t>
  </si>
  <si>
    <t>Giant hospital &amp; useful reference point</t>
  </si>
  <si>
    <t>Hector Pieterson Museum</t>
  </si>
  <si>
    <t>S 26° 14.108'</t>
  </si>
  <si>
    <t>E 027° 54.473'</t>
  </si>
  <si>
    <t>Soweto Museum of a young boy who was shot dead, prompting the Juneteenth riots.</t>
  </si>
  <si>
    <t>Mandela House Museum</t>
  </si>
  <si>
    <t>S 26° 14.316'</t>
  </si>
  <si>
    <t>E 027° 54.517'</t>
  </si>
  <si>
    <t>Small Soweto Museum where the great man once lived</t>
  </si>
  <si>
    <t>McCarthy Trucks Toyota</t>
  </si>
  <si>
    <t>S 26° 13.272'</t>
  </si>
  <si>
    <t>E 028° 02.408'</t>
  </si>
  <si>
    <t>May have parts for Land Cruisers that other dealers don't have.</t>
  </si>
  <si>
    <t>Biques</t>
  </si>
  <si>
    <t>Great venue for music, slam poetry, political protest against Mugabe, dancing, etc. Oh and books too!</t>
  </si>
  <si>
    <t>Cape of Good Hope, WC</t>
  </si>
  <si>
    <t>De Hoop, WC</t>
  </si>
  <si>
    <t>De Hoop Nature Reserve</t>
  </si>
  <si>
    <t>S 34° 25.299'</t>
  </si>
  <si>
    <t>E 020° 24.521'</t>
  </si>
  <si>
    <t>Great for spotting whales as well as the Brontebok (Blesbok)</t>
  </si>
  <si>
    <t>Gede</t>
  </si>
  <si>
    <t>Gede Ruins</t>
  </si>
  <si>
    <t>Chimanimani National Park</t>
  </si>
  <si>
    <t>Great Zimbabwe</t>
  </si>
  <si>
    <t>Great Zimbabwe Ruins</t>
  </si>
  <si>
    <t>Impressive ruins of a once great civilization</t>
  </si>
  <si>
    <t>S 20° 16.145'</t>
  </si>
  <si>
    <t>E 030° 55.723'</t>
  </si>
  <si>
    <t>Sani Top Pass Chalets</t>
  </si>
  <si>
    <t>Tieeng Pass</t>
  </si>
  <si>
    <t>S 28° 48.633'</t>
  </si>
  <si>
    <t>E 028° 43.472'</t>
  </si>
  <si>
    <t>A very high pass at 3284m!</t>
  </si>
  <si>
    <t>Try to go the day before to figure out which office to buy our ticket or get there earlier then 10mins b4 the ferry leaves!  The touts are relentless and will do all they can to scam you! Our group of 4 wound up being charged $20 more then we should have paid.  We protested on our return from Zanzibar and MUCH to our surprise got our money refunded!  Check the price on the ticket and check there is a stamp for the (additional) $5 port fee.</t>
  </si>
  <si>
    <t>Bloo House Backpackers</t>
  </si>
  <si>
    <t>Durban, KZN</t>
  </si>
  <si>
    <t>S 29° 55.504'</t>
  </si>
  <si>
    <t>E 030° 58.962'</t>
  </si>
  <si>
    <t>One of the Cheapest Places to buy tires in South Africa.  We compared many prices and waited until we came here for our BFG All Terrains.</t>
  </si>
  <si>
    <t>Bluff Street Tyres</t>
  </si>
  <si>
    <t>Not far from Foresty Offices and trail head up the mountain.  Small but nice setting with waterfall and natural pool right behind.  Brand new ablutions and self catering kitchen.  Close to village with slight bit of hassle from kids but not too terrible.</t>
  </si>
  <si>
    <t>Toyota Limbe</t>
  </si>
  <si>
    <t>Large dealership but expensive on parts and services!</t>
  </si>
  <si>
    <t>Mozambique Embassy</t>
  </si>
  <si>
    <t>Helpful office.  Must turn in paperwork between 8-12noon.  48hr turn around unless you are getting longer then 30 days, which takes 10 days.</t>
  </si>
  <si>
    <t>Only if you don’t have a choice in accomodation!  Parking lot on the beach that has facilities (barely).  Attendant who works there (yeah right!) charges but you can get away with paying him with some olive oil and pasta like our travel companions!</t>
  </si>
  <si>
    <t>Essaouria/Diabat</t>
  </si>
  <si>
    <t>Jam packed with campervans it’s the only decent choice if you are off to see Ait Bennhaddou.  Facilities arent anything to write home about!</t>
  </si>
  <si>
    <t>Our first real splurge and VERY well worth it.  Everything you want out of a riad experience and for a reasonable price.  Staff is terrific.</t>
  </si>
  <si>
    <t>Secure parking large enough for 4 trucks.  They let us camp for free and use facilities in one of the rooms. Very friendly family run place with good food, reasonably priced.</t>
  </si>
  <si>
    <t>Excellent place to hang out for a few days, right on the falls!  Come stocked with provisions for the braai or any fresh fruit/veggies. You can buy cold beer at local store. Locally run - hot showers/flush toilets - spotless!  Each campsite has individual sink/braai/water.  Buy firewood from locals.  Relax with a beer in the natural "jacuzzis and watch the sunset.</t>
  </si>
  <si>
    <t>Ojitotongwe</t>
  </si>
  <si>
    <t>Ojitotongwe Guest Farm &amp; Cheetah Project</t>
  </si>
  <si>
    <t>Good option if you need urgent repairs done after leaving Angola.  Ollie is very helpful and staff is good - excellent welding job on our wheel carrier and fixed starter motor on a friends truck.</t>
  </si>
  <si>
    <t>Walvis Bay</t>
  </si>
  <si>
    <t>Langstrand Campsite</t>
  </si>
  <si>
    <t>Swakop Namib Auto Electric</t>
  </si>
  <si>
    <t>On the road to Walvis from Swakop, inbetween the dunes and the beach.  Decent campsite, usual facilities - but could use some TLC and improvments.  Expensive for what you get, but not much other choice.</t>
  </si>
  <si>
    <t>Fantastic place to spend a few days to end Nigerian tour on a high note!  Wonderful people and primates, remote and relaxing.  Must pay xtra fee of 2000 for entrance and exit to help maintain roads, 500 for Comm Dev.Fund &amp; 1000 per day for a guide - but is all well worth it.  Also must come equiped to self cater, but do have use of kitchen &amp; fridge if needed.  56km north of Ikom on Obudu Road - turn off for AMS dirt road = N16 14.249 E009 01.453</t>
  </si>
  <si>
    <t>Koedoesrus Camp</t>
  </si>
  <si>
    <t>Ais-Ais</t>
  </si>
  <si>
    <t>Decent site behind plateau out of site of traffic.  Was a bit windy but if you have a shower skirt for a rooftop tent works perfect to block it out!</t>
  </si>
  <si>
    <t>Dakhla</t>
  </si>
  <si>
    <t>Book Café</t>
  </si>
  <si>
    <t>Coronation Park</t>
  </si>
  <si>
    <t>The original Hillside is closed.  We were directed here.  20 Le Roux Rd - Off Hillside).Large house where they take in travelers.  Whole experience was a bit odd - but not terrible.  Plenty of room to camp with ground tent in the back and could fit about 5 trucks in front.  Also closest camping accomodation to City Center - 45min walk.</t>
  </si>
  <si>
    <t>Swellendam Backpackers</t>
  </si>
  <si>
    <t>Blue Mountain Lodge</t>
  </si>
  <si>
    <t>Gekko Lodge</t>
  </si>
  <si>
    <t>Deco Lodge</t>
  </si>
  <si>
    <t>Protea President Hotel</t>
  </si>
  <si>
    <t>Upington, NC</t>
  </si>
  <si>
    <t>Olifontshoek, NC</t>
  </si>
  <si>
    <t>Mafikeng, NWP</t>
  </si>
  <si>
    <t>Kimberly, NC</t>
  </si>
  <si>
    <t>Victoria West, NC</t>
  </si>
  <si>
    <t>Swellendam,WC</t>
  </si>
  <si>
    <t>Montague, WC</t>
  </si>
  <si>
    <t>Citrusdaal, WC</t>
  </si>
  <si>
    <t>Cape Town (Woodstock), WC</t>
  </si>
  <si>
    <t>Outside of town in residentail area. Quiet, relaxed, clean.  Great camping spot, hot showers, internet and a new baby in the family - Their baby daughter Emily arrived the same night we did!</t>
  </si>
  <si>
    <t>A little slice of heaven - as long as the overland trucks arent there - its an easy place to stay a few days.  No internet or restaurant but all else is perfect.</t>
  </si>
  <si>
    <t>Dutch/German run with great amenities.  Food can be a bit pricey, but after 3 days on a piste the steak for dinner was delicious!</t>
  </si>
  <si>
    <t>Atar</t>
  </si>
  <si>
    <t>Bab Sahara</t>
  </si>
  <si>
    <t>Chingetti</t>
  </si>
  <si>
    <t>Eden</t>
  </si>
  <si>
    <t>Eden Jardin/Bien Etre</t>
  </si>
  <si>
    <t>21 &amp; 23 May</t>
  </si>
  <si>
    <t>Nice spot just off piste near the acacias.  All on our own, only greeted by a curious nomad in the morning during breakfast!</t>
  </si>
  <si>
    <t>Wonderful Auberge run by Mamhoud who knows the true meaning of hospitality!  Delicious meals, comfortable rooms and you can also sleep on the terrace.</t>
  </si>
  <si>
    <t>Camping section of Masion d'hote Eden 5km from main location.  Beautiful garden with lovely fruit trees and a small piscine to escape from the heat!</t>
  </si>
  <si>
    <t>Oudanane</t>
  </si>
  <si>
    <t>Camel Trek</t>
  </si>
  <si>
    <t>No coordinates from the camel!</t>
  </si>
  <si>
    <t>Chingetti Desert</t>
  </si>
  <si>
    <t>Nouakchott</t>
  </si>
  <si>
    <t>Auberge des Nomades</t>
  </si>
  <si>
    <t>Mouila</t>
  </si>
  <si>
    <t>Old rock quarry just before town-about 8miles before.  Well hidden, very quiet and no visitors.</t>
  </si>
  <si>
    <t>Tchibanga</t>
  </si>
  <si>
    <t>Relais de la Nygana</t>
  </si>
  <si>
    <t>Gamba</t>
  </si>
  <si>
    <t>Le Nama</t>
  </si>
  <si>
    <t>Beach Bush Camp-Point Dick</t>
  </si>
  <si>
    <t>Sette Cama</t>
  </si>
  <si>
    <t>Brigade</t>
  </si>
  <si>
    <t>Not very big, but a decent place to camp in the heart of the city.  Certainly not the star accomodation of the trip, but not the worst either!</t>
  </si>
  <si>
    <t>Rosso</t>
  </si>
  <si>
    <t>Bush Camp en route to Diama</t>
  </si>
  <si>
    <t>Not too difficult to find the piste after small bit of hassle.  Excellent piste to drive but took some time to find safe place for the night.  Decent location and were only welcomed by few "coal makers" from Rosso, only interested in us - not in what we have to give!</t>
  </si>
  <si>
    <t>St Louis</t>
  </si>
  <si>
    <t>Senegal</t>
  </si>
  <si>
    <t>Zebrabar</t>
  </si>
  <si>
    <t>Good restaurant, bar and HUGE pool! Very clean with all amenities.  Have internet on site (tho not working while we were there) Gave us free Namibian Tourist map which was very helpful.</t>
  </si>
  <si>
    <t>Brandberg</t>
  </si>
  <si>
    <t>Ugab River Camp</t>
  </si>
  <si>
    <t>Twyfelfontein</t>
  </si>
  <si>
    <t>Aba Huab River Camp</t>
  </si>
  <si>
    <t>Didn’t stay here, wanted $30 more then any other place we stayed - including $20 addit for the truck.  Is Highly recommended but we were being cheap and decided not to stay.</t>
  </si>
  <si>
    <t>Kilwa Dreams</t>
  </si>
  <si>
    <t>UPSL Work Camp</t>
  </si>
  <si>
    <t>Mikadi Beach Camp</t>
  </si>
  <si>
    <t>Sunrise Beach Camp</t>
  </si>
  <si>
    <t>Kipepeo Beach Camp</t>
  </si>
  <si>
    <t>YWCA</t>
  </si>
  <si>
    <t>Shoprite</t>
  </si>
  <si>
    <t>Scandinavian Bus Line</t>
  </si>
  <si>
    <t>Sudanese Embassy</t>
  </si>
  <si>
    <t>Kongowe</t>
  </si>
  <si>
    <t>Zanzibar Ferry Slip</t>
  </si>
  <si>
    <t>Int'l Airport</t>
  </si>
  <si>
    <t>Arusha</t>
  </si>
  <si>
    <t>Masai Camp</t>
  </si>
  <si>
    <t>Le Jacaranda</t>
  </si>
  <si>
    <t>Mto Wa Mbu</t>
  </si>
  <si>
    <t>Turn Off for Lake Natron</t>
  </si>
  <si>
    <t>Engraanka</t>
  </si>
  <si>
    <t>Entrance Fee</t>
  </si>
  <si>
    <t>Small but decently curated museum and be sure to check out the sculpture studio, to see artists in action.  Fantastic shop attached to back of museum, that sells artwork created by local artisans.</t>
  </si>
  <si>
    <t>MUCH better then Robinsons Plage and only other option.  Do not stay in annex close to the beach AWFUL facilities! Pay the extra 1000CFA for running shower and use clean proper toilets upfront near restaurant.  German Owner is OK - EXCELLENT Iced Tea!</t>
  </si>
  <si>
    <t>Ouidah</t>
  </si>
  <si>
    <t>Benin</t>
  </si>
  <si>
    <t>Le Jardin Brasilian</t>
  </si>
  <si>
    <t>Beautiful campsite on the beach. Facilities are ok and staff is helpful. Expensive restaurant.</t>
  </si>
  <si>
    <t>Porto Novo</t>
  </si>
  <si>
    <t>Hotel Le Détente</t>
  </si>
  <si>
    <t>Great facilities, very helpful.  Walking distance to town center.  Mainly for backpackers but camping possible, room for about 4 trucks.</t>
  </si>
  <si>
    <t>Altho camping in parking lot is only option - much better place then Gemini.  Good neighborhood, secure parking, helpful staff, fun atmosphere, brekkie included - but not so good internet.  Shopping, Soweto, museum,airport - easy excursions to arrange or self drive from here. Rooms 180R per night for double - mom paid for room 2nights. Price listed is camping b/c we paid.</t>
  </si>
  <si>
    <t>Wound up not staying here, but very helpful staff, great location to central Durban, secure off street parking inside compound,  they will let u camp in the truck.  Internet, good bar and interesting neighborhood.  Cost 50R pp/pn</t>
  </si>
  <si>
    <t>Excellent location for game spotting in central area of park. Camping set up could be better - kind of a 1st come 1st serve basis - good bathroom facilities, but not good braai facilities. Night drives OK as long as the group is small. Mom paid - 110R for 2people, 40R for each additional.</t>
  </si>
  <si>
    <t>Decent piste to the Border Post, easy transactions, get visa for Americans at border-$100Us for 3mth (supposed to be for 12mth), multi entry.  Can exchange money for decent rate, if needed otherwise wait for ATM in Mtwara.</t>
  </si>
  <si>
    <t>Nakayima Hotel</t>
  </si>
  <si>
    <t>Bumaga Camp</t>
  </si>
  <si>
    <t>Lake Bunyoni</t>
  </si>
  <si>
    <t>Kalabas Camp</t>
  </si>
  <si>
    <t>Kisoro</t>
  </si>
  <si>
    <t>Rugigama Campsite</t>
  </si>
  <si>
    <t>Mgahinga National Park</t>
  </si>
  <si>
    <t>Majyambere Community Campsite</t>
  </si>
  <si>
    <t>Nkuringo (Bwindi National Park)</t>
  </si>
  <si>
    <t>Nkuringo Camp</t>
  </si>
  <si>
    <t>Lugogo Mall</t>
  </si>
  <si>
    <t>N 00° 19.542'</t>
  </si>
  <si>
    <t>E 032° 36.420'</t>
  </si>
  <si>
    <t>ATMs, Shopright, Game, Internet Cafe, Secure Parking</t>
  </si>
  <si>
    <t>Mubende</t>
  </si>
  <si>
    <t>N 00° 33.593'</t>
  </si>
  <si>
    <t>E 031° 23.076'</t>
  </si>
  <si>
    <t>N 00° 49.318'</t>
  </si>
  <si>
    <t>E 030° 09.547'</t>
  </si>
  <si>
    <t>Semuliki National Park</t>
  </si>
  <si>
    <t>Sampaya Gate</t>
  </si>
  <si>
    <t>N 00° 50.155'</t>
  </si>
  <si>
    <t>E 030° 10.035'</t>
  </si>
  <si>
    <t>Kirumia Village</t>
  </si>
  <si>
    <t>N 00° 47.775'</t>
  </si>
  <si>
    <t>E 030° 05.766'</t>
  </si>
  <si>
    <t>S 01° 16.108'</t>
  </si>
  <si>
    <t>E 029° 56.245'</t>
  </si>
  <si>
    <t>S 01° 16.982'</t>
  </si>
  <si>
    <t>E 029° 41.032'</t>
  </si>
  <si>
    <t>Ntbeko Gate</t>
  </si>
  <si>
    <t>S 01° 21.250'</t>
  </si>
  <si>
    <t>E 029° 37.157'</t>
  </si>
  <si>
    <t>S 01° 21.214'</t>
  </si>
  <si>
    <t>E 029° 37.175'</t>
  </si>
  <si>
    <t>S 01° 05.106'</t>
  </si>
  <si>
    <t>E 029° 37.871'</t>
  </si>
  <si>
    <t>Cyanika</t>
  </si>
  <si>
    <t>Ugandan Border Post</t>
  </si>
  <si>
    <t>S 01° 20.527'</t>
  </si>
  <si>
    <t>E 029° 44.458'</t>
  </si>
  <si>
    <t>Border with Kenya</t>
  </si>
  <si>
    <t>Border with Mozambique</t>
  </si>
  <si>
    <t>Lumbo / Ilha de Mozambique</t>
  </si>
  <si>
    <t>DO NOT STAY HERE!!  Worst night of our trip.  Truck broken into by removing seal from back window while we were sleeping in the roof tent (very windy night - felt and heard nothing).  They slashed the tent, too, by our feet.  Lost our air compressor, recovery gear, ALL TOOLS, backpacks, all Eric's clothes and camping supplies.  There was one security guard and five dogs.  No dogs barked at all that night, so we suspect it was an inside job.  Do yourself a favor and drive over the bridge to the campsite there.  Ignore the signs about the 3 ton bridge limit.  Everyone else does.</t>
  </si>
  <si>
    <t>Moroni</t>
  </si>
  <si>
    <t>Restaurant Hotel Kwinchik</t>
  </si>
  <si>
    <t>4-6 Mar, 11 Mar, 15-17 Mar</t>
  </si>
  <si>
    <t>Got arm twisted into staying here by immigration.  (Officials brother owns the place.)  But wound up staying because it was friendly, cheap (after negotiating) with fantastic views, nice bar and great food.  Bathrooms coulod use a scrub though and flies are a bit much sometimes.</t>
  </si>
  <si>
    <t>Iconi</t>
  </si>
  <si>
    <t>Pension Hotel Iconi</t>
  </si>
  <si>
    <t>Very clean, flimsy wall, but comfortable, shared bath</t>
  </si>
  <si>
    <t>Clean and very friendly, quirky plumbing</t>
  </si>
  <si>
    <t>Fomboni, Mwali</t>
  </si>
  <si>
    <t>Pension Soudata</t>
  </si>
  <si>
    <t>Mitsamiouli</t>
  </si>
  <si>
    <t>House of Abdullah Hakim</t>
  </si>
  <si>
    <t>a Beach Shack on Trou au Prophet</t>
  </si>
  <si>
    <t>I rented this guys tin-roofed shanty for a night - interesting experience.  Bargained hard down from €30.</t>
  </si>
  <si>
    <t>Antananarivo</t>
  </si>
  <si>
    <t>Hotel Isoraka</t>
  </si>
  <si>
    <t>Fianarantsoa</t>
  </si>
  <si>
    <t>Hotel Arinofy</t>
  </si>
  <si>
    <t>Ambiodiamontana</t>
  </si>
  <si>
    <t>Parc National Ranamofana</t>
  </si>
  <si>
    <t>Ranohira</t>
  </si>
  <si>
    <t>Chez Momo (Momo Trek)</t>
  </si>
  <si>
    <t>Tulear</t>
  </si>
  <si>
    <t>Hotel Blanc Vert</t>
  </si>
  <si>
    <t>Ifaty</t>
  </si>
  <si>
    <t>Hotel Mangily</t>
  </si>
  <si>
    <t>Nice, clean, friendly and helpful</t>
  </si>
  <si>
    <t>Nice Barra mud huts with electricity, clean sheets and mosquito nets</t>
  </si>
  <si>
    <t>Included bath, a bit run down and musty</t>
  </si>
  <si>
    <t>gorgeous private bungalo with bath, negotiated from 30,000</t>
  </si>
  <si>
    <t>Malagasy Ariary</t>
  </si>
  <si>
    <t>MGA</t>
  </si>
  <si>
    <t>Andasibe</t>
  </si>
  <si>
    <t>Hotel Feon'nyala</t>
  </si>
  <si>
    <t>Tamatave</t>
  </si>
  <si>
    <t>Hotel Kansai</t>
  </si>
  <si>
    <t>Hotel Jim</t>
  </si>
  <si>
    <t>Clean bungalo with share bath</t>
  </si>
  <si>
    <t>Not very clean, private bath</t>
  </si>
  <si>
    <t>Shared bath, ok, but a bit run down</t>
  </si>
  <si>
    <t>Rented at gound tent and camped.  Negotiated hard.</t>
  </si>
  <si>
    <t>Festering squalid hell-hole, moldy rooms, no pillow cases, but warm water showers. Rip off.</t>
  </si>
  <si>
    <t>Port Louis</t>
  </si>
  <si>
    <t>Tandoori Hotel</t>
  </si>
  <si>
    <t>Grand Baie</t>
  </si>
  <si>
    <t>Penne Dagenais</t>
  </si>
  <si>
    <t>Flic en Flac</t>
  </si>
  <si>
    <t>Home of Xavier &amp; Agnes Pigeot</t>
  </si>
  <si>
    <t>Little Acorn</t>
  </si>
  <si>
    <t>Xavier &amp; Agnes of Ti-Cabo Dive Shop let me rent a spare room in their house the first night because I came in late.  Ti-Cabo is one of the best Dive Shops I've encountered in Africa (+230)453-5209, www.ticabodiving.com, enbadilo@yahoo.com</t>
  </si>
  <si>
    <t>Victoria</t>
  </si>
  <si>
    <t>Hotel Bel Aire</t>
  </si>
  <si>
    <t>Homestay with friend Simon at Victoria Sports Complex</t>
  </si>
  <si>
    <t>Substantially discounted, very nice B&amp;B with AC &amp; Private Bath.  Friendly owner.</t>
  </si>
  <si>
    <t>left town quickly</t>
  </si>
  <si>
    <t>Basic, no water, mosquito fan, but beautiful views and a sort of hammock outside, squat toilet and beautiful lagoon to swim in.  Bargained hard.  Beautiful.</t>
  </si>
  <si>
    <t>Bargained hard, self contained apartment sleeps six, fan, TV, bath, stove, fridge, microwave.  What a deal.  Jean-Michel Marimoutou (+230) 263-5459.  Just off the main drag, near the Super U supermarket.</t>
  </si>
  <si>
    <t>Tiny but clean room with shared facilites, run by crazy (but friendly) Doris.  She also has a dorm available.</t>
  </si>
  <si>
    <t>Bargained hard for the cheapest single, with fan, not that clean, condom floating in toilet, go for an AC room next time.  However, reception has a recent LP that you can photocopy down the street.</t>
  </si>
  <si>
    <t>Decided to move for our 2nd night in hopes of an improvement.  It’s a quieter spot but the harassment by locals wanting to be your 'camp attendant' at the entrance and parking area is a bit much!  Campsites are quiet and secluded but NOWHERE near the beach! We werent impressed by the beach once we made it there either so moved on the next day...</t>
  </si>
  <si>
    <t>Directly behind the 'Campismo' that is full of South Africans, this is the only other option in town for camping and is a bit cheaper.  Helpful owners &amp; staff, laid back atmosphere, short walk to the beach and to market.  Better for ground tent camping but still possible to fit a couple of trucks in parking area.  Not enclosed tho, so even though we didnt have any problems security wise - always keep an eye on your stuff - many locals walking by during the day.</t>
  </si>
  <si>
    <t>Be sure to park in the drive way on the right side of the backpacker, quieter and less foot traffic.  Small area only able to fit 2 trucks but seemed like the only option in town. Short walk to few good restaurants and to internet, taxis out front and easy walk into city center.</t>
  </si>
  <si>
    <t>Maputo</t>
  </si>
  <si>
    <t>Fatima's Backpackers</t>
  </si>
  <si>
    <t>Inhambane</t>
  </si>
  <si>
    <t>Pensao Pachia</t>
  </si>
  <si>
    <t>Tofo</t>
  </si>
  <si>
    <t>Massungulo</t>
  </si>
  <si>
    <t>Baobab Beach</t>
  </si>
  <si>
    <t>Fatima's Nest</t>
  </si>
  <si>
    <t>Quiet spot with secure parking for roof top camping around the back.  Bit run down but still good place to relax.  Nice staff, good meals and short walk to everything in town.  Only option for camping if too late to continue on to Tofo.</t>
  </si>
  <si>
    <t>Cheapest option in town.  Easy walk to scuba diving, town center, beach front restaurants, etc. Relaxed atmosphere, decent facilities - much construction. Manager could have been bit more friendly and helpful after things were taken from campsite (tho surprising returned following day!) Bamboozi is nicer, quieter, more expensive and more secluded - good alternative if u dont mind the walk into town.</t>
  </si>
  <si>
    <t>Run down and tired, but cheap and cheerful staff - who are happy to help with everything.  For one night its easy to put up with if youve been on the road a while and are used to bucket showers!</t>
  </si>
  <si>
    <t>Still trying to recover from cyclone that hit earlier in the year so somethings are a bit run down.  However, on the beach, attached to dive shop and MUCH better option then municipal campsite which is ridiculously overpriced and looks as if you are sleeping in a zoo!  Josef e Tina is a good alternate if you dont like this place tho - same price as here incl small breakfast, but smaller and no beach or on site diving.</t>
  </si>
  <si>
    <t>Maak N'Jal</t>
  </si>
  <si>
    <t>Sodwana Bay Park</t>
  </si>
  <si>
    <t>Baobab Beach &amp; Odessa Divers</t>
  </si>
  <si>
    <t>Although they have the space, they wont allow you to camp or will try to charge you more for camping then if you take a room.  Clean, safe and friendly.  Restaurant with food and drinks, but MUST order well in advance!</t>
  </si>
  <si>
    <t>Mole Motel</t>
  </si>
  <si>
    <t>Mole National Park</t>
  </si>
  <si>
    <t>Livingstone</t>
  </si>
  <si>
    <t>Pitch your tent on 1st class deck if you r in for the long haul or sleep under the stars in your sleeping bag.  Decent toilets/showers.  Enjoy the mad dash to board/disembark the boat when arriving at your port of call! Try not to trip over the boxes, bags or crates on the lower deck :-) Hint: Acrobatics are still required to enter/exit the boat, but a lot less hassle to get to/from ferry if you spent your time on Chizzie - especially if the ferry is running late!</t>
  </si>
  <si>
    <t>Cambodia</t>
  </si>
  <si>
    <t>Riel</t>
  </si>
  <si>
    <t>KMF</t>
  </si>
  <si>
    <t>Comoro Franc</t>
  </si>
  <si>
    <t>Comoros</t>
  </si>
  <si>
    <t>KPW</t>
  </si>
  <si>
    <t>North Korean Won</t>
  </si>
  <si>
    <t>KRW</t>
  </si>
  <si>
    <t>South Korean Won</t>
  </si>
  <si>
    <t>Won</t>
  </si>
  <si>
    <t>KWD</t>
  </si>
  <si>
    <t>Kuwaiti Dinar</t>
  </si>
  <si>
    <t>Kuwait</t>
  </si>
  <si>
    <t>KYD</t>
  </si>
  <si>
    <t>Cayman Islands Dollar</t>
  </si>
  <si>
    <t>Cayman Islands</t>
  </si>
  <si>
    <t>Not an ideal location for visiting Marrakech proper, quite a way out of city center.  Mediocre facilities.  Worst part were the peacocks that kept everyone up all night!</t>
  </si>
  <si>
    <t>Kind of like visiting your old eccentric Aunt!  Lovely old home with wonderful rooms/bath turned into Pension - friendly proprietress until your friend runs over her rose bushes!</t>
  </si>
  <si>
    <t>Huge campsite with all amenties, close to Mt. St. Michel.  COLD when there in the winter but tolerable!</t>
  </si>
  <si>
    <t>The "No Tell Motel" of France!  Clean with a decent breakfast when you are on a budget!</t>
  </si>
  <si>
    <t>Not an easy place to find thru all of the winding narrow streets of Andorra!  Few inexpensive options to choose from. Parking a 4x4 definitely not easy - we were about 10-15min walk from the trucks, but in a safe area.</t>
  </si>
  <si>
    <t>All campsites outside Barcelona were closed for the season.  We arrived late and had VERY few options.  Didn’t want to park trucks in city so shared an efficiency with Jim &amp; Sheri to defray costs.  Excellent place, very clean, safe parking and friendly staff - RIGHT on the beach!</t>
  </si>
  <si>
    <t xml:space="preserve">Excellent German run campement.  Bit out of the way from Banjul and horrible road thru Serekunda market, but fantastic place to stay!  Very clean, friendly and helpful.  If you need any help with your vehicle, Wolfgang down the road will help you sort out the problem. </t>
  </si>
  <si>
    <t>Nothing is cheap in Bissau and if you want electricity and running water, this could be your only reasonable option. Very helpful staff and excellent but expensive restaurant - great for drinks and live music.</t>
  </si>
  <si>
    <t xml:space="preserve">Not easy to find and no signs, ask a local to show you the way.  Nothing special, no running water and electricity from 7pm until 3am.  Your choices in this town are very limited - very nice and helpful staff - owner speaks good English.  </t>
  </si>
  <si>
    <t>Camping didn’t exist - had to park few blocks away on the street - not ideal but turned out ok.  Fantastic hotel with great vibe.  Very friendly and helpful staff who made arrangements for us at another place when we couldn’t stay there for the duration.</t>
  </si>
  <si>
    <t>Only option when you cross border late.  OK camping next to hotel and they allow you to use facilities in one of the rooms.  Friendly helpful staff.</t>
  </si>
  <si>
    <t>GPS Waypoints</t>
  </si>
  <si>
    <t>Nata</t>
  </si>
  <si>
    <t>Nata Sanctuary</t>
  </si>
  <si>
    <t>Gaberone</t>
  </si>
  <si>
    <t>Citi Camp</t>
  </si>
  <si>
    <t>Good facilities, excellent proximity to city center (15min walk) and stumbling distance to the Bull &amp; Bush pub across the street!</t>
  </si>
  <si>
    <t>Bafoumassam</t>
  </si>
  <si>
    <t>Beira</t>
  </si>
  <si>
    <t>Pensao Ideal</t>
  </si>
  <si>
    <t>Nampula</t>
  </si>
  <si>
    <t>Montes Nairucu</t>
  </si>
  <si>
    <t>Casuraina Camping</t>
  </si>
  <si>
    <t>Pemba</t>
  </si>
  <si>
    <t>Cashew Camp (Russell's)</t>
  </si>
  <si>
    <t>Decent, if overprices restaurant, surprisingly clean abolutions, but less then ideal camping spot with nice view of the ocean. A lot of local traffic passing by vehicle, tho security pretty much sleeps right next to you!</t>
  </si>
  <si>
    <t>Wonderfully surprising camping site few km's before town if coming from the South or Malawi on the Ribaue Rd.  About 10km from turn off, the campsite is amongst the large rock formations, on lake, good restaurant, quiet, safe and pristine abolutions with hot, running H2O!</t>
  </si>
  <si>
    <t>Private Camp for PPG.  Camping only and rough facilities (watch out for the bees in the long drop toilet!). Helpful staff.  Jumping off point for pirogue trip to see gorillas.</t>
  </si>
  <si>
    <t>Not the best option but was only choice - also doesn’t help when you have 2 cars in front and 1 behind you, if you want to proceed forward.</t>
  </si>
  <si>
    <t>Bush Camp - Quarry</t>
  </si>
  <si>
    <t>On the Owerri-Aba Road just outside Owerri. Didn’t stay here - passed by and marked the point since it looked like a decent secure option if needed.</t>
  </si>
  <si>
    <t>Cameroon</t>
  </si>
  <si>
    <t>Idyllic spot on the beach, quiet campsite with fantastic view and refreshing pool for a dip.</t>
  </si>
  <si>
    <t>City</t>
  </si>
  <si>
    <t>Date</t>
  </si>
  <si>
    <t>Bonsai Hotel</t>
  </si>
  <si>
    <t>Relais de Cedres</t>
  </si>
  <si>
    <t>Hotel Serifino</t>
  </si>
  <si>
    <t>Julian's</t>
  </si>
  <si>
    <t>Formule 1</t>
  </si>
  <si>
    <t>Hostel del Sol</t>
  </si>
  <si>
    <t>Solifemar</t>
  </si>
  <si>
    <t>Home Youth Hostel</t>
  </si>
  <si>
    <t>Hostel El Cid</t>
  </si>
  <si>
    <t>Camping Mt St M.</t>
  </si>
  <si>
    <t>Camping Maria Eugenia</t>
  </si>
  <si>
    <t>Cheapest option in town - no camping.  Tired hotel, but friendly staff and good secure parking.  No restaurant don’t arrive hungry!</t>
  </si>
  <si>
    <t>The bad - not in the best part of town and only one truck fits in tight to camp.  The good - rooms have a/c, hot water and TV to help recoup from the LONG tired drive!</t>
  </si>
  <si>
    <t>Near the WWF Turtle Camp.  Beautiful secluded beach and nothing beats stumbling upon an Elephant and a few turtles at night!</t>
  </si>
  <si>
    <t>Great campsite.  Beautiful setting, delicious tagines at the restaurant. Facilites were pretty good shape and they even provide TP!</t>
  </si>
  <si>
    <t>Friendly French run hotel who let us camp for free for 2 nights, with use of pool shower/toilet.  Took room on 3rd night because had to stay longer then expected. Decent rooms with a/c, tv, tho no hot water… dodgy water supply sometimes in evening.</t>
  </si>
  <si>
    <t>In the center of town. American/Portugese run coffee and sandwich shop. Cool atmosphere and good place to meet other travelers, expats and locals during Thursday Happy Hour!</t>
  </si>
  <si>
    <t>Drifters Safari Lodge</t>
  </si>
  <si>
    <t>Crocodile Camp</t>
  </si>
  <si>
    <t>Gweta</t>
  </si>
  <si>
    <t>Gweta Lodge</t>
  </si>
  <si>
    <t>Bush Camp - Pans</t>
  </si>
  <si>
    <t>Tsodilo</t>
  </si>
  <si>
    <t>Tsodilo Hills</t>
  </si>
  <si>
    <t>Rileys Garage</t>
  </si>
  <si>
    <t>Ngepi Camp</t>
  </si>
  <si>
    <t>Namushashe</t>
  </si>
  <si>
    <t>Katima Mulilo</t>
  </si>
  <si>
    <t>Zambezi River Lodge</t>
  </si>
  <si>
    <t>Namushashe Country Lodge</t>
  </si>
  <si>
    <t>Fantastic but EXPENSIVE, river campsite/lodge.  Treehouses, huts and unforgettable loos! Oh and they also have "cage diving" with hippos and crocs!</t>
  </si>
  <si>
    <t>Beautiful upmarket lodge overlooking the wetlands. Campsite is nice but better to spend most of your time soaking up the ambiance in the lodge.</t>
  </si>
  <si>
    <t>Very clean and simple rooms.  Gino and his wife are full of helpful information.  Excellent proximity to bars and restaurants.</t>
  </si>
  <si>
    <t>Excellent alternative to the Presby. Mission, helpful staff and great place to meet other travelers.  Tho tired, all rooms with a/c, tv and hot water (2nd Floor) Central location with internet, restaurants and markets nearby.</t>
  </si>
  <si>
    <t>Bitam</t>
  </si>
  <si>
    <t>Mission Catholic</t>
  </si>
  <si>
    <t>Tired bathrooms but otherwise excellent place to stay.  Quiet and beautiful setting on the road out of town to Liberville.  Sister Louise &amp; Sister Ursula are very friendly.  Did not ask for money - we just gave a "donation".</t>
  </si>
  <si>
    <t>Ndjole</t>
  </si>
  <si>
    <t>Decent, but close to the road so a bit loud at night.  Visiting the sanctuary is another 60 pula - tho here is cheaper then Nata Lodge</t>
  </si>
  <si>
    <t>Tired campsite but breathtaking setting, walk to hut will get your blood pumping! Spend night in hut if possible and look out to Moz border.</t>
  </si>
  <si>
    <t>Close to road but quiet &amp; hidden, about 1-2hr outside Masvingo</t>
  </si>
  <si>
    <t>MUCH cheaper then Great Zim campsite and cant beat the private set up for each camper. Good facilities and nice Game Reserve to explore on foot or by truck.</t>
  </si>
  <si>
    <t>Very touristy and more expensive then it should be, but walking with the lions is fantastic experience. All amenities but they don’t sell alcohol so be sure to bring your own!</t>
  </si>
  <si>
    <t>Not really a campsite but we convinced the caretaker to let us stay.  Braai, potable water and toilets, but no showers.  Quiet &amp; shady.</t>
  </si>
  <si>
    <t>Chris will take excellent care of you.  Walking distance to town, clean, quiet and friendly.  Decent internet connection, that is convenient and cheap - no laptops tho.</t>
  </si>
  <si>
    <t>Bit of a no-no but we got away with it anyway.  Falling asleep to the cow bells was nice!  However, if u don’t sleep in NP campsite ($10pp) or lodge u forfeit your 7day parkpass - this they did not tell us in the beginning!</t>
  </si>
  <si>
    <t>Nothing like it! Hear the lions roar and elephants trumpet while you take a bucket shower under the stars!  Toilets, but now showers, 2 staff around to help with fires, etc. Careful tho - Ellie's like to check out the camp while u r sleeping!</t>
  </si>
  <si>
    <t>Rocky but doable.  Quiet and hidden from the road.  Only visitor was a bushbaby!</t>
  </si>
  <si>
    <t>Fraction of the cost that they charge at the Vic Falls campsite and much better place to be.  Expat and local hang out, pool and good food.  Walk to everything and well guarded.</t>
  </si>
  <si>
    <t>Upper Hill Backpackers &amp; Campsite</t>
  </si>
  <si>
    <t>Beautiful beach setting.  Camp on the ocean.  You'll be pestered by beach boys in the mornings, though.  Nice bar \ restaurant with decent showers and facilities.</t>
  </si>
  <si>
    <t>Landmark</t>
  </si>
  <si>
    <t>East to find - 60 KES for a Landcruiser</t>
  </si>
  <si>
    <t>Lots of water sports activities at KenyaBoats.com - waterboarding, cruises, diving.  Very friendly.</t>
  </si>
  <si>
    <t>Decent campsite.  You pay extra for the showers.</t>
  </si>
  <si>
    <t>USD Cost</t>
  </si>
  <si>
    <t>WGS-84 Datum</t>
  </si>
  <si>
    <t>Moorings Restaurant &amp; KenyaBoats.com</t>
  </si>
  <si>
    <t>Waypoints</t>
  </si>
  <si>
    <t># Nights</t>
  </si>
  <si>
    <t>Great place to meet people and get tips on the crossing North into Tanzania.  Bit out of town and no running water but clean, secure, plenty of room to camp and only steps from the ocean.</t>
  </si>
  <si>
    <t>No camping to be had in this potholed town! This place should be called Pensao Nao Ideal!  Plenty of space to camp, but the patron wont allow it - he wants u to take a grubby room!  Bathroom DISGUSTING!  Splurge for a room with a/c - tho don’t be surprised if it goes off at 5am! Do have off street parking.  Cheapest place in town - all others either had no room or wanted $70US+ per night - was out of our budget.</t>
  </si>
  <si>
    <t>Need copies of everything and would need your signature in blood if they could ask for it! In the Airport Residential Area off Lumumba Road</t>
  </si>
  <si>
    <t>One of two big overland camps right next to each other.  Both camps can be loud.  We stayed at Fish Eagle but wound up spending most of our time at Fisherman's Camp because the music was better (no Christian Rock) and the food was good.  Negotiated down from 500.</t>
  </si>
  <si>
    <t>One of two big overland camps right next to each other.  Both camps can be loud.  We stayed at Fish Eagle but wound up spending most of our time at Fisherman's Camp because the music was better (no Christian Rock) and the food was good.</t>
  </si>
  <si>
    <t>S 01° 05.621'</t>
  </si>
  <si>
    <t>E 035° 52.128'</t>
  </si>
  <si>
    <t>Went first to Crocodile camp, but the masai there said we could camp by the river instead to see the crocodiles chase zebra.  Great place to camp.  We saw about 25 animals cross.  The crocs were in pursuit but they didn't catch any.  (Phew!)  Negotiated down from 500 to 250, but the next day, someone else came and said we were supposed to pay 1000 each.  Big argument.  Ugh.</t>
  </si>
  <si>
    <t>S 01° 21.103'</t>
  </si>
  <si>
    <t>E 035° 37.206'</t>
  </si>
  <si>
    <t>S 01° 30.694'</t>
  </si>
  <si>
    <t>E 035° 21.392'</t>
  </si>
  <si>
    <t>Mara River Camp near Crocodile Camp</t>
  </si>
  <si>
    <t>S 01° 15.568'</t>
  </si>
  <si>
    <t>E 035° 02.232'</t>
  </si>
  <si>
    <t>Kande Beach Camp is over crowded with lg. overland trucks and asks too much $ for camping - the internet is very expensive too!  Tho probably good place for few beers. KSU is about 500m down the beach.  Typically don’t allow campers but probably wouldn’t turn u away.  Helpful, safe with basic facilities.  They might invite u for a sermon - but dont feel bad about saying no - we did and it was no problem!</t>
  </si>
  <si>
    <t>Aqua Africa</t>
  </si>
  <si>
    <t>Attached to Kande Beach Camp (must drive thru KBC to get to it) but they are independanly run.  Well run dive shop - brand new equipment and Marcel and Stan will take care of you.  Tho don’t really have package deals for multiple dives. $30 1st dive, $25 each for additional dives.</t>
  </si>
  <si>
    <t>Brand new equipment, knowledgable, safety conscience and friendly staff.  Tho bit difficult to reach - about 20m from Ilalha Ferry port and in the middle of the village market!  Also offer only internet in town - tho expensive. $25 per dive - non negotiable.</t>
  </si>
  <si>
    <t>Never thought camping at the Le Meridian would happen, but guess anything is possible!  They let us camp for free, had to park truck in the garden next to the tennis courts for all to see and use showers by the pool.  Not most ideal set up but secure and comfortable.  Wireless onsite is outrageously expensive and Internet cafe just outside doesnt allow laptop connections.</t>
  </si>
  <si>
    <t>Afrikaner run garage who tried to help out with a diff problem.  Let us camp in his compound when he couldn’t finish the truck by the end of the day.  Decent facilities to use.</t>
  </si>
  <si>
    <t>TOP</t>
  </si>
  <si>
    <t>Tongan Pa'anga</t>
  </si>
  <si>
    <t>Tonga</t>
  </si>
  <si>
    <t>Pa'anga</t>
  </si>
  <si>
    <t>TPE</t>
  </si>
  <si>
    <t>Timor Escudo</t>
  </si>
  <si>
    <t>TRL</t>
  </si>
  <si>
    <t>Turkish Lira</t>
  </si>
  <si>
    <t>Turkey</t>
  </si>
  <si>
    <t>TTD</t>
  </si>
  <si>
    <t>Trinidad and Tobago Dollar</t>
  </si>
  <si>
    <t>Fantastic lodge that also has camping with good facilties.  Just out of town on road to Nam border.  Expensive but delicious dinner menu if you don’t feel like cooking!</t>
  </si>
  <si>
    <t>If you scuba dive, Jean-Louis will take good care of you. Reasonable prices, well maintained equipment and knowledgeable staff. On the road to/from the airport near the Marlin Beach Hotel and across from the English Language School.</t>
  </si>
  <si>
    <t>Club Maxel Dive Center</t>
  </si>
  <si>
    <t>Ore</t>
  </si>
  <si>
    <t>Sao Tome And Principe Dobra</t>
  </si>
  <si>
    <t>Dobra</t>
  </si>
  <si>
    <t>SVC</t>
  </si>
  <si>
    <t>El Salvador Colon</t>
  </si>
  <si>
    <t>El Salvador</t>
  </si>
  <si>
    <t>SYP</t>
  </si>
  <si>
    <t>Syrian Pound</t>
  </si>
  <si>
    <t>SZL</t>
  </si>
  <si>
    <t>Swaziland Lilangeni</t>
  </si>
  <si>
    <t>Swaziland</t>
  </si>
  <si>
    <t>Lilangeni</t>
  </si>
  <si>
    <t>THB</t>
  </si>
  <si>
    <t>Thai Baht</t>
  </si>
  <si>
    <t>Thailand</t>
  </si>
  <si>
    <t>Baht</t>
  </si>
  <si>
    <t>TJR</t>
  </si>
  <si>
    <t>Tajik Ruble</t>
  </si>
  <si>
    <t>Tajikistan</t>
  </si>
  <si>
    <t>TMM</t>
  </si>
  <si>
    <t>Turkmenistani Manat</t>
  </si>
  <si>
    <t>Turkmenistan</t>
  </si>
  <si>
    <t>Manat</t>
  </si>
  <si>
    <t>TND</t>
  </si>
  <si>
    <t>Tunisian Dollar</t>
  </si>
  <si>
    <t>Tunisia</t>
  </si>
  <si>
    <t>Epupa</t>
  </si>
  <si>
    <t>Epupa Falls Campsite</t>
  </si>
  <si>
    <t>West Tech Garage</t>
  </si>
  <si>
    <t>N 12° 20.116'</t>
  </si>
  <si>
    <t>W 001° 30.821'</t>
  </si>
  <si>
    <t>N 14° 02.161'</t>
  </si>
  <si>
    <t>W 000° 01.493'</t>
  </si>
  <si>
    <t>N 14° 26.407'</t>
  </si>
  <si>
    <t>W 000° 13.950'</t>
  </si>
  <si>
    <t>N 10° 47.460'</t>
  </si>
  <si>
    <t>W 000° 51.313'</t>
  </si>
  <si>
    <t>N 09° 15.602'</t>
  </si>
  <si>
    <t>W 001° 51.330'</t>
  </si>
  <si>
    <t>N 07° 42.466'</t>
  </si>
  <si>
    <t>W 001° 42.133'</t>
  </si>
  <si>
    <t>N 06° 41.278'</t>
  </si>
  <si>
    <t>W 001° 37.263'</t>
  </si>
  <si>
    <t>N 05° 29.761'</t>
  </si>
  <si>
    <t>W 000° 21.939'</t>
  </si>
  <si>
    <t>N 05° 06.208'</t>
  </si>
  <si>
    <t>W 001° 14.606'</t>
  </si>
  <si>
    <t>N 04° 45.530'</t>
  </si>
  <si>
    <t>W 002° 00.831'</t>
  </si>
  <si>
    <t>N 05° 33.463'</t>
  </si>
  <si>
    <t>W 000° 10.822'</t>
  </si>
  <si>
    <t>N 06° 14.640'</t>
  </si>
  <si>
    <t>E 000° 05.543'</t>
  </si>
  <si>
    <t>N 07° 06.934'</t>
  </si>
  <si>
    <t>E 000° 35.307'</t>
  </si>
  <si>
    <t>N 05° 33.483'</t>
  </si>
  <si>
    <t>W 000° 13.368'</t>
  </si>
  <si>
    <t>N 05° 36.672'</t>
  </si>
  <si>
    <t>W 000° 10.821'</t>
  </si>
  <si>
    <t>N 07° 35.155'</t>
  </si>
  <si>
    <t>E 000° 36.320'</t>
  </si>
  <si>
    <t>N 06° 09.965'</t>
  </si>
  <si>
    <t>E 001° 20.466'</t>
  </si>
  <si>
    <t>N 06° 09.294'</t>
  </si>
  <si>
    <t>E 001° 13.675'</t>
  </si>
  <si>
    <t>N 06° 19.474'</t>
  </si>
  <si>
    <t>E 002° 05.523'</t>
  </si>
  <si>
    <t>N 06° 28.156'</t>
  </si>
  <si>
    <t>E 002° 36.909'</t>
  </si>
  <si>
    <t>N 06° 16.745'</t>
  </si>
  <si>
    <t>E 001° 49.769'</t>
  </si>
  <si>
    <t>N 07° 11.875'</t>
  </si>
  <si>
    <t>E 001° 58.807'</t>
  </si>
  <si>
    <t>E 002° 23.354'</t>
  </si>
  <si>
    <t>N 06° 24.019'</t>
  </si>
  <si>
    <t>E 002° 15.258'</t>
  </si>
  <si>
    <t>N 06° 25.368'</t>
  </si>
  <si>
    <t>E 002° 14.224'</t>
  </si>
  <si>
    <t>N 07° 25.465'</t>
  </si>
  <si>
    <t>E 002° 44.771'</t>
  </si>
  <si>
    <t>N 06° 44.116'</t>
  </si>
  <si>
    <t>E 004° 52.543'</t>
  </si>
  <si>
    <t>N 05° 08.407'</t>
  </si>
  <si>
    <t>E 007° 19.907'</t>
  </si>
  <si>
    <t>N 04° 58.925'</t>
  </si>
  <si>
    <t>E 008° 20.604'</t>
  </si>
  <si>
    <t>N 05° 26.481'</t>
  </si>
  <si>
    <t>E 007° 04.360'</t>
  </si>
  <si>
    <t>N 06° 17.955'</t>
  </si>
  <si>
    <t>E 008° 59.888'</t>
  </si>
  <si>
    <t>N 05° 48.471'</t>
  </si>
  <si>
    <t>E 008° 56.586'</t>
  </si>
  <si>
    <t>N 05° 44.360'</t>
  </si>
  <si>
    <t>E 009° 05.745'</t>
  </si>
  <si>
    <t>N 05° 43.702'</t>
  </si>
  <si>
    <t>E 009° 06.222'</t>
  </si>
  <si>
    <t>N 05° 43.566'</t>
  </si>
  <si>
    <t>E 009° 06.390'</t>
  </si>
  <si>
    <t>N 05° 43.402'</t>
  </si>
  <si>
    <t>E 009° 06.521'</t>
  </si>
  <si>
    <t>N 05° 43.171'</t>
  </si>
  <si>
    <t>E 009° 07.375'</t>
  </si>
  <si>
    <t>N 05° 43.159'</t>
  </si>
  <si>
    <t>E 009° 07.722'</t>
  </si>
  <si>
    <t>N 05° 42.536'</t>
  </si>
  <si>
    <t>E 009° 08.600'</t>
  </si>
  <si>
    <t>N 05° 45.574'</t>
  </si>
  <si>
    <t>E 009° 19.267'</t>
  </si>
  <si>
    <t>N 05° 26.842'</t>
  </si>
  <si>
    <t>E 009° 29.341'</t>
  </si>
  <si>
    <t>N 04° 00.776'</t>
  </si>
  <si>
    <t>E 009° 07.120'</t>
  </si>
  <si>
    <t>N 03° 52.784'</t>
  </si>
  <si>
    <t>E 011° 31.350'</t>
  </si>
  <si>
    <t>N 03° 50.667'</t>
  </si>
  <si>
    <t>E 011° 31.009'</t>
  </si>
  <si>
    <t>N 03° 52.230'</t>
  </si>
  <si>
    <t>E 011° 30.965'</t>
  </si>
  <si>
    <t>N 04° 52.822'</t>
  </si>
  <si>
    <t>E 010° 48.665'</t>
  </si>
  <si>
    <t>N 06° 03.963'</t>
  </si>
  <si>
    <t>E 010° 07.327'</t>
  </si>
  <si>
    <t>N 05° 48.651'</t>
  </si>
  <si>
    <t>E 010° 43.553'</t>
  </si>
  <si>
    <t>N 05° 28.596'</t>
  </si>
  <si>
    <t>E 010° 25.178'</t>
  </si>
  <si>
    <t>N 02° 54.343'</t>
  </si>
  <si>
    <t>E 009° 54.108'</t>
  </si>
  <si>
    <t>N 03° 52.384'</t>
  </si>
  <si>
    <t>E 011° 31.109'</t>
  </si>
  <si>
    <t>N 02° 04.018'</t>
  </si>
  <si>
    <t>E 011° 29.555'</t>
  </si>
  <si>
    <t>S 00° 07.345'</t>
  </si>
  <si>
    <t>E 010° 46.987'</t>
  </si>
  <si>
    <t>N 00° 24.244'</t>
  </si>
  <si>
    <t>E 009° 26.942'</t>
  </si>
  <si>
    <t>N 00° 22.597'</t>
  </si>
  <si>
    <t>E 009° 28.275'</t>
  </si>
  <si>
    <t>N 00° 25.267'</t>
  </si>
  <si>
    <t>E 009° 25.741'</t>
  </si>
  <si>
    <t>S 01° 49.787'</t>
  </si>
  <si>
    <t>E 010° 57.734'</t>
  </si>
  <si>
    <t>S 02° 55.821'</t>
  </si>
  <si>
    <t>E 010° 59.177'</t>
  </si>
  <si>
    <t>S 02° 43.137'</t>
  </si>
  <si>
    <t>E 010° 01.392'</t>
  </si>
  <si>
    <t>S 02° 48.298'</t>
  </si>
  <si>
    <t>E 010° 02.286'</t>
  </si>
  <si>
    <t>S 02° 30.988'</t>
  </si>
  <si>
    <t>E 009° 44.941'</t>
  </si>
  <si>
    <t>S 00° 41.516'</t>
  </si>
  <si>
    <t>E 010° 13.682'</t>
  </si>
  <si>
    <t>N 00° 25.656'</t>
  </si>
  <si>
    <t>E 009° 25.984'</t>
  </si>
  <si>
    <t>S 00° 09.913'</t>
  </si>
  <si>
    <t>E 010° 46.656'</t>
  </si>
  <si>
    <t>S 00° 09.110'</t>
  </si>
  <si>
    <t>E 011° 44.449'</t>
  </si>
  <si>
    <t>S 01° 37.941'</t>
  </si>
  <si>
    <t>E 013° 35.129'</t>
  </si>
  <si>
    <t>S 01° 51.229'</t>
  </si>
  <si>
    <t>E 013° 51.311'</t>
  </si>
  <si>
    <t>S 01° 42.320'</t>
  </si>
  <si>
    <t>E 014° 23.066'</t>
  </si>
  <si>
    <t>S 02° 05.515'</t>
  </si>
  <si>
    <t>E 014° 31.972'</t>
  </si>
  <si>
    <t>S 02° 32.620'</t>
  </si>
  <si>
    <t>E 014° 44.792'</t>
  </si>
  <si>
    <t>S 04° 16.011'</t>
  </si>
  <si>
    <t>E 015° 16.553'</t>
  </si>
  <si>
    <t>S 04° 16.438'</t>
  </si>
  <si>
    <t>E 015° 15.884'</t>
  </si>
  <si>
    <t>S 04° 15.980'</t>
  </si>
  <si>
    <t>E 015° 14.972'</t>
  </si>
  <si>
    <t>S 03° 19.053'</t>
  </si>
  <si>
    <t>E 015° 28.595'</t>
  </si>
  <si>
    <t>S 03° 06.098'</t>
  </si>
  <si>
    <t>E 015° 31.364'</t>
  </si>
  <si>
    <t>S 03° 23.311'</t>
  </si>
  <si>
    <t>E 015° 32.588'</t>
  </si>
  <si>
    <t>S 04° 16.867'</t>
  </si>
  <si>
    <t>E 015° 15.402'</t>
  </si>
  <si>
    <t>S 04° 16.812'</t>
  </si>
  <si>
    <t>E 015° 15.567'</t>
  </si>
  <si>
    <t>S 04° 16.670'</t>
  </si>
  <si>
    <t>E 015° 16.666'</t>
  </si>
  <si>
    <t>S 04° 16.865'</t>
  </si>
  <si>
    <t>E 015° 15.988'</t>
  </si>
  <si>
    <t>S 04° 16.119'</t>
  </si>
  <si>
    <t>E 015° 17.493'</t>
  </si>
  <si>
    <t>S 04° 18.226'</t>
  </si>
  <si>
    <t>E 015° 17.952'</t>
  </si>
  <si>
    <t>S 04° 19.957'</t>
  </si>
  <si>
    <t>E 015° 18.812'</t>
  </si>
  <si>
    <t>S 04° 18.447'</t>
  </si>
  <si>
    <t>On the main road from Owerri en route to Calabar.  They will allow you to camp but you will still have to pay the price of a cheap room - so we took a room with a/c in the end. Good secure parking, and set back far enough so traffic doesn’t keep you awake!</t>
  </si>
  <si>
    <t>Calabar</t>
  </si>
  <si>
    <t>Owerri</t>
  </si>
  <si>
    <t>Shangra La Hotel</t>
  </si>
  <si>
    <t>Lamberene</t>
  </si>
  <si>
    <t>Wonderful place to stay with very friendly &amp; helpful nuns! Clean facilities and ability to fill up on water or do laundry.</t>
  </si>
  <si>
    <t>Expensive and not so friendly group of nuns.  Our first visit was better then the second! Although they have very clean facilities and hot water - for some reason on our last day they didn’t allow our friends to take showers and forced them to use the public facilities - YUCK! Pass this place up if you can and stay at Mission Catholic Notre Dame de Lourdes.</t>
  </si>
  <si>
    <t>Hotel Tropicana</t>
  </si>
  <si>
    <t>Near the airport, decent place on the beach with good bar. Noisy on the weekends.</t>
  </si>
  <si>
    <t>Franceville</t>
  </si>
  <si>
    <t>Hotel Masuku</t>
  </si>
  <si>
    <t>Sao Tome Town</t>
  </si>
  <si>
    <t>Hotel Residential Giovany</t>
  </si>
  <si>
    <t>They have a bar so certainly good enough - this was our back up if we couldn’t find a suitable bushcamp</t>
  </si>
  <si>
    <t>Lovely bushcamp, just off road hidden behind few trees.  Great sunset view!</t>
  </si>
  <si>
    <t>Outjo</t>
  </si>
  <si>
    <t>Frikkies Workshop &amp; Spares</t>
  </si>
  <si>
    <t>Thought we might need him if diff problem reared its ugly head.  Came highly recommended.  Didn’t need him but found him to be very honest and helpful!</t>
  </si>
  <si>
    <t>Family run farm with campsite, beautiful bungalows and best of all tame and wild cheetahs to enjoy! Excellent facilities, swimming pool, hiking trails &amp; good bar. If you don’t come prepared to make your own braai, they can supply you with wood and kudu or oryx steaks to make up for it. Feeding the wild cheetahs was a great RUSH!</t>
  </si>
  <si>
    <t>Santa Maria, Sal</t>
  </si>
  <si>
    <t>Residential Alternativa</t>
  </si>
  <si>
    <t>Sao Filipe, Fogo</t>
  </si>
  <si>
    <t>Pousada Boavista</t>
  </si>
  <si>
    <t>CVE</t>
  </si>
  <si>
    <t>Etoile du Sine</t>
  </si>
  <si>
    <t xml:space="preserve">It'll do in a pinch - literally!  Good luck getting your 4x4 inside the area to camp.  Squeezed in by the skin of our teeth.  Facilities are clean enough - could be worse.  Not many options in town when passing through. </t>
  </si>
  <si>
    <t>Les Mangroves</t>
  </si>
  <si>
    <t>MJs Place</t>
  </si>
  <si>
    <t>Great location and facilities. Osman the manager will take good care of you if you tell him you are friends of Lamp Fall &amp; Koumba!  Technically not a camp site but plenty of room and he will just give you key to use facilities in a bungalow.  Very clean, friendly and secure. Can also arrange pirogue rides thru the mangroves - we negotiated free camping with pirogue trip.</t>
  </si>
  <si>
    <t>Sukuta</t>
  </si>
  <si>
    <t>Camping Sukuta</t>
  </si>
  <si>
    <t>N 06° 22.624'</t>
  </si>
  <si>
    <t>Costs for this country based on 1 person and 1 truck</t>
  </si>
  <si>
    <t>Costs for this country based on 2 people and 1 truck</t>
  </si>
  <si>
    <t>Costs for this country based on 2 people (no truck)</t>
  </si>
  <si>
    <t>Costs for this country based on 1 person (no truck)</t>
  </si>
  <si>
    <t>Clean and secure, fan mosquito net, downtown. Prices: 22,000 self contained, 18,000 double with shared batch, 15,000 single with shared bath</t>
  </si>
  <si>
    <t>27-Feb and 27-Apr</t>
  </si>
  <si>
    <t>Landmark near the Center of Town</t>
  </si>
  <si>
    <t>&lt;PRIVATE&gt; Arrived at dusk, no place to bush camp and no auberge to sleep in. Very friendly local let us camp  in his front yard and us his toilet &amp; shower!  He even took us for Tea in the AM before we set out!</t>
  </si>
  <si>
    <t>Stayed at Tom's House</t>
  </si>
  <si>
    <t>Kokorbite (Accra Suburb)</t>
  </si>
  <si>
    <t>Agona (Dix Cove)</t>
  </si>
  <si>
    <t>Ryan's Irish Pub</t>
  </si>
  <si>
    <t>Afi Mountain Drill Ranch, Cross River National Park</t>
  </si>
  <si>
    <t>Drill Ranch, Afi Mountain Sanctuary</t>
  </si>
  <si>
    <t>Road from Emyjock to Mbakm</t>
  </si>
  <si>
    <t>Mbekam</t>
  </si>
  <si>
    <t>Road to Tabo</t>
  </si>
  <si>
    <t>Bush Camp at the Health Center</t>
  </si>
  <si>
    <t>Excellent place for camping, we just arrived too early to stop digging.  We enjoyed the spot for lunch and then slept in a trench further down the "road"!</t>
  </si>
  <si>
    <t>Residence of the Ambassador of the United States</t>
  </si>
  <si>
    <t>&lt;PRIVATE&gt; Believe it or not, we met the ambassador and he invited us to stay for a few days.  What a treat!</t>
  </si>
  <si>
    <t>Parc National Lope</t>
  </si>
  <si>
    <t>Projet Protection de Gorille Lac Bleu Camp</t>
  </si>
  <si>
    <t>Projet Protection de Gorille Abio Camp</t>
  </si>
  <si>
    <t>Wildlife Conservation Society</t>
  </si>
  <si>
    <t>&lt;PRIVATE&gt; Personal friend's house</t>
  </si>
  <si>
    <t>John's House</t>
  </si>
  <si>
    <t>&lt;PRIVATE&gt; Friend's house in the Cite</t>
  </si>
  <si>
    <t>Namacunde Hospital</t>
  </si>
  <si>
    <t>Torra Bay</t>
  </si>
  <si>
    <t>Swakopmund</t>
  </si>
  <si>
    <t>Desert Sky Backpackers</t>
  </si>
  <si>
    <t>Sisriem</t>
  </si>
  <si>
    <t>Sisriem Camp</t>
  </si>
  <si>
    <t>Lüderitz</t>
  </si>
  <si>
    <t>Hobos (Fish River Canyon National Park)</t>
  </si>
  <si>
    <t>On the Trail</t>
  </si>
  <si>
    <t>Hiking one of the greatest trails in Southern Africa</t>
  </si>
  <si>
    <t>Grünau</t>
  </si>
  <si>
    <t>Ngepi</t>
  </si>
  <si>
    <t>Simon's Town, WC</t>
  </si>
  <si>
    <t>Campsite</t>
  </si>
  <si>
    <t>Sorry - Didn't record the details!</t>
  </si>
  <si>
    <t>Tsitsikama (Storms River), EC</t>
  </si>
  <si>
    <t>Durban (Umhalanga Rocks), KZN</t>
  </si>
  <si>
    <t>Hluhluwe</t>
  </si>
  <si>
    <t>Hluhluwe Backpackers</t>
  </si>
  <si>
    <t>Kalahari Desert (near Sekoma)</t>
  </si>
  <si>
    <t>Khwai, Moremi National Park</t>
  </si>
  <si>
    <t>Moremi National Park</t>
  </si>
  <si>
    <t>Chobe National Park</t>
  </si>
  <si>
    <t>Nxai Pans National Park</t>
  </si>
  <si>
    <t>Jollyboy's Backpackers</t>
  </si>
  <si>
    <t>Itezhi Tezhi</t>
  </si>
  <si>
    <t>Lower Zambesi National Park</t>
  </si>
  <si>
    <t>Chiawa (Lower Zambesi National Park)</t>
  </si>
  <si>
    <t>Nyika National Park</t>
  </si>
  <si>
    <t>Chilinda Camp</t>
  </si>
  <si>
    <t>Nkhata Bay</t>
  </si>
  <si>
    <t>Cape Maclear</t>
  </si>
  <si>
    <t>Téte</t>
  </si>
  <si>
    <t>Ponta do Ouro</t>
  </si>
  <si>
    <t>Villanculo</t>
  </si>
  <si>
    <t>Quellimane</t>
  </si>
  <si>
    <t>Camp</t>
  </si>
  <si>
    <t>Marongora near Karoi (Mana Pools)</t>
  </si>
  <si>
    <t>Nyanga National Park</t>
  </si>
  <si>
    <t>Between Mutare and Masvingo</t>
  </si>
  <si>
    <t>Matopo Hills National Park</t>
  </si>
  <si>
    <t>Bush Camp in the Park</t>
  </si>
  <si>
    <t>Hwange National Park</t>
  </si>
  <si>
    <t>Bush between Hwange and Victoria Falls</t>
  </si>
  <si>
    <t>Malkerns (Manzini)</t>
  </si>
  <si>
    <t>Labomba (Ezulwini)</t>
  </si>
  <si>
    <t>Anglican Centre</t>
  </si>
  <si>
    <t>Ngorongoro Crater National Park</t>
  </si>
  <si>
    <t>Simba A Camp</t>
  </si>
  <si>
    <t>Serengeti National Park</t>
  </si>
  <si>
    <t>Seronera Camp</t>
  </si>
  <si>
    <t>aboard Le Djebal (in port)</t>
  </si>
  <si>
    <t>Waiting for the boat to leave for Comoros</t>
  </si>
  <si>
    <t>Waiting for the immigration official to arrive.</t>
  </si>
  <si>
    <t>In transit on a bus</t>
  </si>
  <si>
    <t>In transit from Mahajanga to Antananarivo</t>
  </si>
  <si>
    <t>an overnight bus</t>
  </si>
  <si>
    <t>In transit from Tulear to Antananarivo</t>
  </si>
  <si>
    <t>Egyptian Pound</t>
  </si>
  <si>
    <t>Egypt</t>
  </si>
  <si>
    <t>Spain</t>
  </si>
  <si>
    <t>ETB</t>
  </si>
  <si>
    <t>Ethiopian Birr</t>
  </si>
  <si>
    <t>Ethiopia</t>
  </si>
  <si>
    <t>Euro</t>
  </si>
  <si>
    <t>Euro *</t>
  </si>
  <si>
    <t>FIM</t>
  </si>
  <si>
    <t>Finnish Markka</t>
  </si>
  <si>
    <t>Finland</t>
  </si>
  <si>
    <t>Markka</t>
  </si>
  <si>
    <t>FJD</t>
  </si>
  <si>
    <t>Fiji Dollar</t>
  </si>
  <si>
    <t>Fiji</t>
  </si>
  <si>
    <t>FKP</t>
  </si>
  <si>
    <t>Falkland Islands Pound</t>
  </si>
  <si>
    <t>France</t>
  </si>
  <si>
    <t>GBP</t>
  </si>
  <si>
    <t>Pound Sterling</t>
  </si>
  <si>
    <t>United Kingdom</t>
  </si>
  <si>
    <t>GEL</t>
  </si>
  <si>
    <t>Georgian Lari</t>
  </si>
  <si>
    <t>Georgia</t>
  </si>
  <si>
    <t>Lari</t>
  </si>
  <si>
    <t>Ghanese Cedi</t>
  </si>
  <si>
    <t>Cedi</t>
  </si>
  <si>
    <t>GIP</t>
  </si>
  <si>
    <t>Gibraltar Pound</t>
  </si>
  <si>
    <t>Gambian Dalasi</t>
  </si>
  <si>
    <t>Dalasi</t>
  </si>
  <si>
    <t>Guinea Franc</t>
  </si>
  <si>
    <t>GRD</t>
  </si>
  <si>
    <t>Greek Drachma</t>
  </si>
  <si>
    <t>Greece</t>
  </si>
  <si>
    <t>Drachma</t>
  </si>
  <si>
    <t>GTQ</t>
  </si>
  <si>
    <t>Guatemalan Quetzal</t>
  </si>
  <si>
    <t>Guatemala</t>
  </si>
  <si>
    <t>Quetzal</t>
  </si>
  <si>
    <t>GWP</t>
  </si>
  <si>
    <t>Guinea-Bissau Peso</t>
  </si>
  <si>
    <t>GYD</t>
  </si>
  <si>
    <t>Guyana Dollar</t>
  </si>
  <si>
    <t>Guyana</t>
  </si>
  <si>
    <t>HKD</t>
  </si>
  <si>
    <t>Hong Kong Dollar</t>
  </si>
  <si>
    <t>Hong Kong</t>
  </si>
  <si>
    <t>HNL</t>
  </si>
  <si>
    <t>Honduran Lempira</t>
  </si>
  <si>
    <t>Honduras</t>
  </si>
  <si>
    <t>Lempira</t>
  </si>
  <si>
    <t>Lake Natron</t>
  </si>
  <si>
    <t>Waterfall Camp</t>
  </si>
  <si>
    <t>Maserani</t>
  </si>
  <si>
    <t>Maserani Camp</t>
  </si>
  <si>
    <t>No facilities, MUST bring all food and water for length of stay.  Park compound where they allow you to camp for free on the river and 5min walk to the beach. Need to get permission from WWF or Park Warden to stay-not difficult. Ecoguides who live onsite can arrange fishing trips, forest walks or croc hunting at night! Best way to do all on the cheap - only other option is thru tour operator in Liberville</t>
  </si>
  <si>
    <t>Albergue Universsitario - Sierra Nevada, Monachil</t>
  </si>
  <si>
    <t>Casa Sol y Luna</t>
  </si>
  <si>
    <t>Pension Vergara</t>
  </si>
  <si>
    <t>Lisboa Camping &amp; Bungalows</t>
  </si>
  <si>
    <t>Motel Marisol</t>
  </si>
  <si>
    <t>Hostal Ismael</t>
  </si>
  <si>
    <t>Hostal Campana</t>
  </si>
  <si>
    <t>Gibraltar</t>
  </si>
  <si>
    <t>Rugeroni's</t>
  </si>
  <si>
    <t>Camping Tarifa</t>
  </si>
  <si>
    <t>Chefchaouen</t>
  </si>
  <si>
    <t>Morocco</t>
  </si>
  <si>
    <t>Camping Azilan</t>
  </si>
  <si>
    <t>Fes</t>
  </si>
  <si>
    <t>Camping International</t>
  </si>
  <si>
    <t>Volubilis</t>
  </si>
  <si>
    <t>Camping Zerhoune</t>
  </si>
  <si>
    <t>Location</t>
  </si>
  <si>
    <t>Local Cost</t>
  </si>
  <si>
    <t>Europe</t>
  </si>
  <si>
    <t>Mauritania</t>
  </si>
  <si>
    <t>GPS Coordinates</t>
  </si>
  <si>
    <t>Meknes</t>
  </si>
  <si>
    <t>Camping Agdal</t>
  </si>
  <si>
    <t>Timnay</t>
  </si>
  <si>
    <t>Complex Tourist Timney</t>
  </si>
  <si>
    <t>Merzouga</t>
  </si>
  <si>
    <t>Ksar Sania</t>
  </si>
  <si>
    <t>Oued Rheris</t>
  </si>
  <si>
    <t>Bush Camp</t>
  </si>
  <si>
    <t>Tagounite</t>
  </si>
  <si>
    <t>Camping Les Palmeries</t>
  </si>
  <si>
    <t>Zagora</t>
  </si>
  <si>
    <t>Camp Les Jardins de Zagora</t>
  </si>
  <si>
    <t>Todra Gorge</t>
  </si>
  <si>
    <t>Hotel Yasmina-Camping</t>
  </si>
  <si>
    <t>Nigerian Naira</t>
  </si>
  <si>
    <t>Naira</t>
  </si>
  <si>
    <t>NIO</t>
  </si>
  <si>
    <t>Nicaraguan Cordoba Oro</t>
  </si>
  <si>
    <t>Nicaragua</t>
  </si>
  <si>
    <t>Cordoba Oro</t>
  </si>
  <si>
    <t>NLG</t>
  </si>
  <si>
    <t>Netherlands Guilder</t>
  </si>
  <si>
    <t>Netherlands</t>
  </si>
  <si>
    <t>NOK</t>
  </si>
  <si>
    <t>Rwandan Border Post</t>
  </si>
  <si>
    <t>S 01° 20.445'</t>
  </si>
  <si>
    <t>E 029° 44.420'</t>
  </si>
  <si>
    <t>Ugandan side of the border on the Kisoro to Ruhengeri Road.  Sleepy place.  Quick and painless.</t>
  </si>
  <si>
    <t>Rwandan side of the border on the Kisoro to Ruhengeri Road.  Sleepy place.  Quick and painless.</t>
  </si>
  <si>
    <t>Camped in the parking lot, bargaining down from 20,000 UGS to 5,000.  Good food.  Loud night club near by.</t>
  </si>
  <si>
    <t>Nice park to spot primates.  Includes some muddy gurgling hot springs.  The drive from Fort Portal is spectacular.</t>
  </si>
  <si>
    <t>Park camp with running water showers.  Very difficult to find a level spot.</t>
  </si>
  <si>
    <t>Base for the Kirumia trail nature walk.  Pay 2000 UGS for a woman with a stick to guard your car.</t>
  </si>
  <si>
    <t>Very scenic place on the lake.  Expensive menu.</t>
  </si>
  <si>
    <t>Pleasant place.  Heated bucket showers.  Nice owner, Frank.</t>
  </si>
  <si>
    <t>We visited this park for the Gorillas, but we also did a Golden Monkey trek while waiting for our permit reservations.  No reservations?  Just show up.  You could probably get in within a day or two, as long as the Gorillas don't cross into Rwanda.</t>
  </si>
  <si>
    <t>Right next to the gate.  Used to be a Red Chilly.  Bag showers are COLD in the evening at this altitude.  Basic menu and nice fire inside the lounge.</t>
  </si>
  <si>
    <t>Normally pricey, I bargained down from 13,000 by using my own water for showers, etc.  The manager, Asgario, organizes all sorts of events (such as a lovely orphanage choir) with and for the local community.</t>
  </si>
  <si>
    <t>Kinigi (Parc National Volcans)</t>
  </si>
  <si>
    <t>Kinigi Guest House</t>
  </si>
  <si>
    <t>Kinigi ORTPN Headquarters</t>
  </si>
  <si>
    <t>S 01° 25.937'</t>
  </si>
  <si>
    <t>E 029° 35.901'</t>
  </si>
  <si>
    <t>S 0° '</t>
  </si>
  <si>
    <t>S 01° 25.943'</t>
  </si>
  <si>
    <t>E 029° 35.669'</t>
  </si>
  <si>
    <t>Can track Gorillas and Golden Monkeys here, though I did these in Uganda.  Also a nature walk available.</t>
  </si>
  <si>
    <t>Nice place, though camping in the parking lot doesn't give a lot of privacy.</t>
  </si>
  <si>
    <t>UPDATED THROUGH JULY 15 (first night in Rwanda)</t>
  </si>
  <si>
    <t>Amazingly, had a viscous coupling that I couldn't find anywhere else.  If you can find a part in Zim and have hard currency, it will be much cheaper than elsewhere.  Good luck finding the part, though.</t>
  </si>
  <si>
    <t>S 20° 09.520'</t>
  </si>
  <si>
    <t>E 028° 34.880'</t>
  </si>
  <si>
    <t>Not the most organized of dealerships but u might not have another choice!  Within walking distance of Cha Cha Cha backpackers if you're doing some maintenance there.</t>
  </si>
  <si>
    <t>Cha Cha Cha Backpackers</t>
  </si>
  <si>
    <t>Western supermarket around the corner from the Hilton.  This and SCORE have everything you could need to stock up on.</t>
  </si>
  <si>
    <t>Makenene</t>
  </si>
  <si>
    <t>Hotel Petit Jean</t>
  </si>
  <si>
    <t>The only decent choice in town.  Enclosed secure quiet parking in the back.  Camping isnt much cheaper then taking a room so we decided to stay in the hotel.  Clean rooms with fan. Single room large enough for 2 people and be sure to take room in back - the front is too noisy with traffic overnight. Friendly English speaking manager Peter who is very helpful.</t>
  </si>
  <si>
    <t>Bafut</t>
  </si>
  <si>
    <t>Sisters Emmanuelle</t>
  </si>
  <si>
    <t>Bargained from 300 to 200.  Could have done better, though.  Also, try leveraring the competition at the construction site 100 meters earlier.  Afterwards, public dhow to Lamu = 50 KES.  Shared speed boat  = 100 KES.</t>
  </si>
  <si>
    <t>S 03° 18.433'</t>
  </si>
  <si>
    <t>E 040° 01.087'</t>
  </si>
  <si>
    <t>Decided to change my ticket to leave after just three days.  The island is just too expensive, especially since Jan 1, 2008 when the government insists foreigners pay all costs in hard currency.  Cheapest rooms are around €45 for fan.  Prices are much cheaper if you pay in dollars, but still expensive.  Government converts €/$ at 1.20, despite the fact that the international rate was 1.55 at the time.</t>
  </si>
  <si>
    <t>Didn't stay here, but seemed nice.  Note, foreign rate is cheaper than resident rate.  Dive shop and fancy resort attached.</t>
  </si>
  <si>
    <t>The end of the road.  Conditions ok in the rainy season, but can be slippery, especially if in a convoy with speeding buses.  Nothing technical, though.</t>
  </si>
  <si>
    <t>Phew!  Arrived in one piece without being ambushed by the Somali Shifta!  Now the hard part: fending off the touts.  "Meesta! Meesta! I make you trip on dhow!"</t>
  </si>
  <si>
    <t>Wonderful place to spend a few days.  Lovely reserve with Red Colobus Monkeys and Crested Mangabees.  Basic camp, though there is running water and some electricity.  No separate entry cost.  Nice walks, guided for KES 500.  Boat on river for 1000 for one hour.</t>
  </si>
  <si>
    <t>First roadblock.  Picked up an escort here for the drive to Lamu.  Pretended I didn't want one, and was offered one for KES 500, which I accepted.  Mzungu price = 1000.</t>
  </si>
  <si>
    <t>Dodgy Road from Malindi to Lamu</t>
  </si>
  <si>
    <t>Calais</t>
  </si>
  <si>
    <t>Rouen</t>
  </si>
  <si>
    <t>Bayeux</t>
  </si>
  <si>
    <t>Mt St Michel</t>
  </si>
  <si>
    <t>Fourqueux</t>
  </si>
  <si>
    <t>Tours</t>
  </si>
  <si>
    <t>Andorra La Vella</t>
  </si>
  <si>
    <t>Valencia</t>
  </si>
  <si>
    <t xml:space="preserve">Granada </t>
  </si>
  <si>
    <t>Sevillia</t>
  </si>
  <si>
    <t>San Roque</t>
  </si>
  <si>
    <t>La Linea</t>
  </si>
  <si>
    <t>Tarifa</t>
  </si>
  <si>
    <t>Lisbon</t>
  </si>
  <si>
    <t>Lagos</t>
  </si>
  <si>
    <t>1st bush camp on AWFUL roads into Cameroon.  Our 4 truck convoy slept in the middle of the road blocking a diversion built by a local, charging an exorbinant price!</t>
  </si>
  <si>
    <t>Received permission from the chief to camp here. Free camping at the hospital.  No villagers to bother you, quiet, safe and there is a well for water.  BUT be careful of the solider ants!!</t>
  </si>
  <si>
    <t>Bush Camp - Trench</t>
  </si>
  <si>
    <t>KZT</t>
  </si>
  <si>
    <t>Kazakhstani Tenge</t>
  </si>
  <si>
    <t>Kazakhstan</t>
  </si>
  <si>
    <t>Tenge</t>
  </si>
  <si>
    <t>Backpacker &amp; Overlander Lodge</t>
  </si>
  <si>
    <t>Small World Backpacker</t>
  </si>
  <si>
    <t>Close to road and slightly noisy from trucks but eventually quiets down.  No visitors. About 24km before Mana Pools.</t>
  </si>
  <si>
    <t>Further from road from previous bush camp and closer to Mana Pools entrance.  Slightly exposed, tho less noisy.  No visitors.</t>
  </si>
  <si>
    <t>Not very convenient to the city, about 12km outside of town close to airport.  Beautiful campsite, great place to relax. Spacious, Pool, hot showers, clean and quiet.</t>
  </si>
  <si>
    <t>Excellent location to the city.  Healthy walk into city center but not too bad.  Relaxed place, great atmosphere.  Clean, helpful staff, pool, hot showers, meals and internet (when working!).  Tight for camping with roof top tent in parking lot - but is possible.  More room for ground tents by pool.</t>
  </si>
  <si>
    <t>Toyota Westgate</t>
  </si>
  <si>
    <t>Toyota City Center</t>
  </si>
  <si>
    <t>Westgate Shopping Center</t>
  </si>
  <si>
    <t>Tobacco Auctions</t>
  </si>
  <si>
    <t xml:space="preserve">In the industrial area.  Interesting place to see the once top export of the country at work!  </t>
  </si>
  <si>
    <t>Great shopping to load up on supplies at very cheap prices.  EXCELLENT café - Spring Fever - don’t miss Sunday brunch (rezzie required!).</t>
  </si>
  <si>
    <t>On Lomagundi Road entroute to Westgate Shopping Center.</t>
  </si>
  <si>
    <t>On Robert Mugabe Road in City Center.  Large dealership.</t>
  </si>
  <si>
    <t>Ouagadougou</t>
  </si>
  <si>
    <t>Hotel OK Inn</t>
  </si>
  <si>
    <t>Difficult to find behind the lorrie parking lot - from the roundabout is the 2nd lorry park entrance after the Total Gas Station behind the trucks. Very friendly staff - free camping but as you eat at the very expensive but good restaurant - If you have a laptop they have wireless that if you are lucky u can use from your truck...shhh they'll never know!</t>
  </si>
  <si>
    <t>Dori</t>
  </si>
  <si>
    <t>Annexe Sahal Herbergement</t>
  </si>
  <si>
    <t>Perfect bush camp that is quiet and hidden.  Not so perfect when the jackels came to visit while sleeping.  No  problems tho, just be sure to keep trash away from the truck to avoid temptation!</t>
  </si>
  <si>
    <t>Only game in town with secure parking and that will allow you to camp. Allow u to use room for facilities - very clean! Good restaurant just around the corner</t>
  </si>
  <si>
    <t>Gorem-Gorem</t>
  </si>
  <si>
    <t>Auberge Populaire</t>
  </si>
  <si>
    <t>Didn’t stay overnight, but have large secure area for camping.  No running water though and no restaurant.</t>
  </si>
  <si>
    <t>Kribi</t>
  </si>
  <si>
    <t>Auberge Tara Plage</t>
  </si>
  <si>
    <t>Gabon</t>
  </si>
  <si>
    <t>Angola</t>
  </si>
  <si>
    <t>Best campsite yet by far.  Cheap camping and the benefit of using facilites of those who are paying for the bungalows or berber tents. Fantastic pool in beautiful setting near the base of the dunes. Reasonably prices Menu for dinner as well.</t>
  </si>
  <si>
    <t>Beautiful setting.  Not bothered by any locals.  Just greeted by camel herder sheparding his flock in the AM.  Just don’t go in April when its Very windy!</t>
  </si>
  <si>
    <t>Charming campsite with berber tents to enjoy dinner or tea set amongst the palmarie. Decent facilities with hot water when they say its hot!</t>
  </si>
  <si>
    <t>Terrific campsite with lively restaurant.  Only downfall is that there is only one shower/toilet in each section for men &amp; women.  So get up early or u will have to wait in line!</t>
  </si>
  <si>
    <t>Great reliable mechanic, competent and great prices.  Near the airport. +255-222-865-016</t>
  </si>
  <si>
    <t>Large Toyota dealer.  +255-222-866-353</t>
  </si>
  <si>
    <t>Australia</t>
  </si>
  <si>
    <t>AWG</t>
  </si>
  <si>
    <t>Aruban Guilder</t>
  </si>
  <si>
    <t>Aruba</t>
  </si>
  <si>
    <t>AZM</t>
  </si>
  <si>
    <t>Azerbaijanian Manat</t>
  </si>
  <si>
    <t>Azerbaijan</t>
  </si>
  <si>
    <t>BAD</t>
  </si>
  <si>
    <t>Bosnian and Herzegowinan Dinar</t>
  </si>
  <si>
    <t>Dinar</t>
  </si>
  <si>
    <t>BBD</t>
  </si>
  <si>
    <t>Barbados Dollar</t>
  </si>
  <si>
    <t>Barbados</t>
  </si>
  <si>
    <t>BDT</t>
  </si>
  <si>
    <t>Bangladeshi Taka</t>
  </si>
  <si>
    <t>Bangladesh</t>
  </si>
  <si>
    <t>Taka</t>
  </si>
  <si>
    <t>BEF</t>
  </si>
  <si>
    <t>Belgian Franc</t>
  </si>
  <si>
    <t>Belgium</t>
  </si>
  <si>
    <t>BGL</t>
  </si>
  <si>
    <t>Bulgarian Lev</t>
  </si>
  <si>
    <t>Bulgaria</t>
  </si>
  <si>
    <t>Lev</t>
  </si>
  <si>
    <t>BHD</t>
  </si>
  <si>
    <t>Bahraini Dinar</t>
  </si>
  <si>
    <t>Bahrain</t>
  </si>
  <si>
    <t>BIF</t>
  </si>
  <si>
    <t>Burundi Franc</t>
  </si>
  <si>
    <t>Burundi</t>
  </si>
  <si>
    <t>BMD</t>
  </si>
  <si>
    <t>Bermudian Dollar</t>
  </si>
  <si>
    <t>Bermuda</t>
  </si>
  <si>
    <t>BND</t>
  </si>
  <si>
    <t>Brunei Dollar</t>
  </si>
  <si>
    <t>BOB</t>
  </si>
  <si>
    <t>Boliviano</t>
  </si>
  <si>
    <t>Bolivia</t>
  </si>
  <si>
    <t>Young missionary allowed us to stay in secure driveway.  Didn’t ask us for money, but we made a donation - since they let us to stay, fed us and took us out for beers!  Allowed use of bathroom and bucket shower.  Very friendly and secure. Noisy roosters and doves in the AM!</t>
  </si>
  <si>
    <t>In case anything that has fallen off the truck on these roads needs to be replaced!</t>
  </si>
  <si>
    <t>Moroccan Dirham</t>
  </si>
  <si>
    <t>MDL</t>
  </si>
  <si>
    <t>Moldovan Leu</t>
  </si>
  <si>
    <t>Madagascar</t>
  </si>
  <si>
    <t>MKD</t>
  </si>
  <si>
    <t>Macedonian Denar</t>
  </si>
  <si>
    <t>Denar</t>
  </si>
  <si>
    <t>MMK</t>
  </si>
  <si>
    <t>Myanmar Kyat</t>
  </si>
  <si>
    <t>Myanmar</t>
  </si>
  <si>
    <t>Kyat</t>
  </si>
  <si>
    <t>MNT</t>
  </si>
  <si>
    <t>Mongolian Tugrik</t>
  </si>
  <si>
    <t>Mongolia</t>
  </si>
  <si>
    <t>Tugrik</t>
  </si>
  <si>
    <t>MOP</t>
  </si>
  <si>
    <t>Macau Pataca</t>
  </si>
  <si>
    <t>Macau</t>
  </si>
  <si>
    <t>Pataca</t>
  </si>
  <si>
    <t>Mauritanian Ouguiya</t>
  </si>
  <si>
    <t>Ouguiya</t>
  </si>
  <si>
    <t>MTL</t>
  </si>
  <si>
    <t>Maltese Lira</t>
  </si>
  <si>
    <t>Malta</t>
  </si>
  <si>
    <t>MUR</t>
  </si>
  <si>
    <t>Mauritius Rupee</t>
  </si>
  <si>
    <t>Mauritius</t>
  </si>
  <si>
    <t>MVR</t>
  </si>
  <si>
    <t>Maldives Rufiyaa</t>
  </si>
  <si>
    <t>Maldives</t>
  </si>
  <si>
    <t>Rufiyaa</t>
  </si>
  <si>
    <t>MWK</t>
  </si>
  <si>
    <t>Malawi Kwacha</t>
  </si>
  <si>
    <t>Malawi</t>
  </si>
  <si>
    <t>Kwacha</t>
  </si>
  <si>
    <t>MXN</t>
  </si>
  <si>
    <t>Mexican Nuevo Peso</t>
  </si>
  <si>
    <t>Mexico</t>
  </si>
  <si>
    <t>MYR</t>
  </si>
  <si>
    <t>Malaysian Ringgit</t>
  </si>
  <si>
    <t>Malaysia</t>
  </si>
  <si>
    <t>MZM</t>
  </si>
  <si>
    <t>Mozambique Metical</t>
  </si>
  <si>
    <t>Mozambique</t>
  </si>
  <si>
    <t>Metical</t>
  </si>
  <si>
    <t>NAD</t>
  </si>
  <si>
    <t>Namibia Dollar</t>
  </si>
  <si>
    <t>Namibia</t>
  </si>
  <si>
    <t>Siavongo/Kariba</t>
  </si>
  <si>
    <t>Eagles Rest</t>
  </si>
  <si>
    <t>Shoprite/Manda Hill</t>
  </si>
  <si>
    <t>Drastically different from the last place.  VERY tired place - plenty of space to camp, but no facilities, they let you use toilet &amp; shower in a room. Had few annoying visitors while trying to make dinner but with a litte push, they will go away.</t>
  </si>
  <si>
    <t xml:space="preserve">Great secluded place on the north side of the river, on left side just before the ferry crossing.  </t>
  </si>
  <si>
    <t>Not much choice if you are too late to cross the border. Nice management but a little too interested about whats in the truck! Secure compound, clean toilets, outdoorshower is OK.</t>
  </si>
  <si>
    <t>Medine</t>
  </si>
  <si>
    <t>El Panaden Hotel</t>
  </si>
  <si>
    <t>120k from Dijeni</t>
  </si>
  <si>
    <t>Le Cactus</t>
  </si>
  <si>
    <t>Jean Bakir Camp</t>
  </si>
  <si>
    <t>Bamako</t>
  </si>
  <si>
    <t>Outside Bamako</t>
  </si>
  <si>
    <t>20km from Bla</t>
  </si>
  <si>
    <t>Kinshasa</t>
  </si>
  <si>
    <t>CAP-Centre d'accueil Protestant</t>
  </si>
  <si>
    <t>Cultural Centre Boboto</t>
  </si>
  <si>
    <t>Musee National &amp; Beaux Art's Centre</t>
  </si>
  <si>
    <t>Grand Hotel</t>
  </si>
  <si>
    <t>Kisantu</t>
  </si>
  <si>
    <t>Highly recommended from few people in town and another overlanding friend used them for a lot of work.  They were very happy with results and price. So popular apparently very tough to get an appointment!</t>
  </si>
  <si>
    <t>Looking for cheaper accomodation the club owner offered us 2 different rooms to stay in.  Late night and pouring down rain we had no choice.  If we had to do it again - think we would have slept in the rain!  Very nice owner - but just don’t stay in the rooms he offers!</t>
  </si>
  <si>
    <t>3rd time is a "charm".  Relatively new place, clean, with running water. Electricity from 7-7.  Bkfast included and staff is very friendly.</t>
  </si>
  <si>
    <t>Bo</t>
  </si>
  <si>
    <t>Sir Milton Guest House</t>
  </si>
  <si>
    <t>Kenema</t>
  </si>
  <si>
    <t>Knowledgable and reasonably priced.  Highly recommended by many different sources around town for auto electrical work.  Did good work for us.</t>
  </si>
  <si>
    <t>Niger</t>
  </si>
  <si>
    <t>At the Border</t>
  </si>
  <si>
    <t>Niamey</t>
  </si>
  <si>
    <t>Niamey Camping Touristique</t>
  </si>
  <si>
    <t>Good restaurant/bar. Camping not private since space is used by restaurant patrons.  Muddy after the rains.</t>
  </si>
  <si>
    <t>Tahoua</t>
  </si>
  <si>
    <t>Old Wrestling Stadium.  As clean as the Riesen Know-How Guide states, "Exceptionally Filthy"</t>
  </si>
  <si>
    <t>Agadez</t>
  </si>
  <si>
    <t>Camping d'Escale</t>
  </si>
  <si>
    <t>Falling down, no electricity, bucket showers, negotiated price down from 3500</t>
  </si>
  <si>
    <t>Bush</t>
  </si>
  <si>
    <t xml:space="preserve">San </t>
  </si>
  <si>
    <t>Hotel Teriya</t>
  </si>
  <si>
    <t>Large space with plenty of room &amp; shade for camping, great restaurant and clean facilities</t>
  </si>
  <si>
    <t>Bobo Dioulasso</t>
  </si>
  <si>
    <t>Burkina Faso</t>
  </si>
  <si>
    <t>Casa Africa</t>
  </si>
  <si>
    <t>Small secure courtyard for camping, clean facilities, cold beer and nice hosts!</t>
  </si>
  <si>
    <t>Sideradougou</t>
  </si>
  <si>
    <t>Lushoto</t>
  </si>
  <si>
    <t>Green Lodge Annex</t>
  </si>
  <si>
    <t>Z Hotel</t>
  </si>
  <si>
    <t>Jambo Brothers Guest House</t>
  </si>
  <si>
    <t>Langi Langi</t>
  </si>
  <si>
    <t>VERY windy at the top -  Don’t bother trying to camp - ull get blown away!  Good self catering facilities, comfortable basic rooms and nice lounge at the backpackers.  Cozy pub with fireplace in main house with view of the pass into RSA.</t>
  </si>
  <si>
    <t>Martin's Auto Electric</t>
  </si>
  <si>
    <t>Apparently, one of the best dealerships to get work done if you need it.  Neighborhood, OK but easy drive off highway.</t>
  </si>
  <si>
    <t>Just before the border. Was pouring rain, dark and too late to look for bush camp.  We asked in desperation and they allowed us to stay.  Police next door were a bit upset but got over it.  Wouldn’t recommed asking unless is too late to cross border because there are no possible bush camps after this.</t>
  </si>
  <si>
    <t>Namcunde</t>
  </si>
  <si>
    <t>Terrific campsite and probably the best u will get in town.  Clean facilities and if you tell them early enough Marie will cook you a delicious Senagalese dinner. Moussa will help you arrange insurance, xe money and even walk you to the internet.</t>
  </si>
  <si>
    <t>It will do in a pinch!  Had trouble finding piste to national parc and there was no place to "hide" behind off main road to bush camp. Watch out for the diaper mine field!</t>
  </si>
  <si>
    <t xml:space="preserve">Right on the ocean, beautiful view and no one around to bother you.  </t>
  </si>
  <si>
    <t>Perfect spot for watching the train go by and star gaze before bedtime.  Had one curious visitor in the AM, have no idea where he came from and didn’t stick around long either.</t>
  </si>
  <si>
    <t>Another fantastic spot just off piste on the way to Atar.</t>
  </si>
  <si>
    <t>Safari Centre 4x4</t>
  </si>
  <si>
    <t>Stellenbosch, WC</t>
  </si>
  <si>
    <t>Set in a small forest of trees on the R43 towards Somerset West.  Its quiet, clean and close by many vineyards…which is why they are a bit more expensive then they should be - tho still not too terrible</t>
  </si>
  <si>
    <t xml:space="preserve">One of the best sunsets youll see!  In view of the road, at a lay-by but quiet, no visitors and little passing traffic. </t>
  </si>
  <si>
    <t>Central location and cheapest lodge with off street parking u will find in the city centre. Excellent 'pub' across the street for dinner.</t>
  </si>
  <si>
    <t>Good luck finding camping anywhere else, close to the City Centre.  Secure off street parking, tho only 3-4 vehicles fit.  All amenities, excellent restaurants &amp; bars up the road. Helpful staff and cheap taxi ride into the heart of it all.</t>
  </si>
  <si>
    <t>A gift from a friend and a very special treat for our last few days in CPT - if u can afford this posh Protea Hotel (1300R pn &amp; 35R parking pn), it’s a great place to recharge your batteries - just avoid the tour groups!</t>
  </si>
  <si>
    <t>Cape Town (Bantry Bay), WC</t>
  </si>
  <si>
    <t>Affordable 4x4</t>
  </si>
  <si>
    <t>Joubert is very knowledgeable.  Does excellent work and came recommended by many others.  Around the corner from R&amp;D in the same industrial park. Take N1 to Okovango Rd. exit</t>
  </si>
  <si>
    <t>Off the N1 - Okovango Rd. exit on Gemini St. in large industrial park. Well run shop who are very accommodating.  If you want to work and learn along side their guys - its no problem.  Chris Ingram &amp; Johannes are both helpful and willing to work with you on projects &amp; pricing.</t>
  </si>
  <si>
    <t>Off the N1, Okovango Rd exit few doors down from R&amp;D on Gemini St.  These guys do outfitting and also buy used equipment u may no longer want or need. Speak to Gerrit.</t>
  </si>
  <si>
    <t>No camping.  Off street parking, tho not enclosed - they have a night watchman.  Cheapest place to organize a shark cage dive or whale trip (tho plenty of those at the waterfront in season!).  If they take care of the shark dive for you - you get a free Dorm bed or 80R off a room - brkfst included. Great atmosphere - all amenities..pool, internet,bar,etc.</t>
  </si>
  <si>
    <t>Near N1 City, just off the N1 !  Fitment center and store to buy many goodies - more helpful, friendly and less expensive then 4x4 Mega World.</t>
  </si>
  <si>
    <t>Kutusa Cottages</t>
  </si>
  <si>
    <t>Maseru</t>
  </si>
  <si>
    <t>Roma</t>
  </si>
  <si>
    <t>Trading Post</t>
  </si>
  <si>
    <t>Malealea</t>
  </si>
  <si>
    <t>Malealea Lodge</t>
  </si>
  <si>
    <t>Katse</t>
  </si>
  <si>
    <t>Katse Damn, Visitors Cntr</t>
  </si>
  <si>
    <t>Pitseng</t>
  </si>
  <si>
    <t>Aloe Guesthouse</t>
  </si>
  <si>
    <t>Sani</t>
  </si>
  <si>
    <t>Donna-Mia Farms</t>
  </si>
  <si>
    <t>Pretoria (Centurion), GP</t>
  </si>
  <si>
    <t>No camping allowed anymore! Unless you make this a long day trip, have to stay in the hotel. Expensive, but you can also eat at the staff canteen by the museum if you make arrangements in advance - much cheaper! Clean facilities, as long as you ignore the small ants and dodgy water supply!</t>
  </si>
  <si>
    <t>Great location at the welcome center.  Quiet, clean facilities and Be will whip up pancakes for breakfast!</t>
  </si>
  <si>
    <t>Boabeng-Fiema</t>
  </si>
  <si>
    <t>Boabeng-Fiema Monkey Sanctuary Welcome Center</t>
  </si>
  <si>
    <t>Kumasi</t>
  </si>
  <si>
    <t>Presbyterian Guest House</t>
  </si>
  <si>
    <t>Good open space for camping but unreliable water and electricity.  Decent facilities and restaurant - but watch they don’t try to charge you too much for very little food!</t>
  </si>
  <si>
    <t>Tried to have work done here rather then driving all the way back to Windhoek but the parts never arrived from J'berg!  Don’t know quality of workmanship but easy to get appointment.</t>
  </si>
  <si>
    <t>Shark Island</t>
  </si>
  <si>
    <t>Luderitz Backpacker</t>
  </si>
  <si>
    <t>Vast campsite with all you would expect, bonus that you have access to the dunes before any other lodge/campsite early in the AM</t>
  </si>
  <si>
    <t>In sight, just off road enroute to Aus.  No visitors, extremly quiet</t>
  </si>
  <si>
    <t>The only official campsite in town.  Fantastic views and decent facilities, including electricity but VERY windy so we did not stay.</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</si>
</sst>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00"/>
    <numFmt numFmtId="173" formatCode="0.000000"/>
    <numFmt numFmtId="174" formatCode="0.00000"/>
    <numFmt numFmtId="175" formatCode="0.0000"/>
    <numFmt numFmtId="176" formatCode="0.000"/>
    <numFmt numFmtId="177" formatCode="0.0"/>
    <numFmt numFmtId="178" formatCode="[$-409]dddd\,\ mmmm\ dd\,\ yyyy"/>
    <numFmt numFmtId="179" formatCode="[$-409]d\-mmm\-yy;@"/>
    <numFmt numFmtId="180" formatCode="_(&quot;$&quot;* #,##0.0_);_(&quot;$&quot;* \(#,##0.0\);_(&quot;$&quot;* &quot;-&quot;??_);_(@_)"/>
    <numFmt numFmtId="181" formatCode="_(&quot;$&quot;* #,##0_);_(&quot;$&quot;* \(#,##0\);_(&quot;$&quot;* &quot;-&quot;??_);_(@_)"/>
    <numFmt numFmtId="182" formatCode="&quot;Yes&quot;;&quot;Yes&quot;;&quot;No&quot;"/>
    <numFmt numFmtId="183" formatCode="&quot;True&quot;;&quot;True&quot;;&quot;False&quot;"/>
    <numFmt numFmtId="184" formatCode="&quot;On&quot;;&quot;On&quot;;&quot;Off&quot;"/>
    <numFmt numFmtId="185" formatCode="[$€-2]\ #,##0.00_);[Red]\([$€-2]\ #,##0.00\)"/>
    <numFmt numFmtId="186" formatCode="_(* #,##0.0_);_(* \(#,##0.0\);_(* &quot;-&quot;??_);_(@_)"/>
    <numFmt numFmtId="187" formatCode="_(* #,##0_);_(* \(#,##0\);_(* &quot;-&quot;??_);_(@_)"/>
    <numFmt numFmtId="188" formatCode="_(* #,##0.000_);_(* \(#,##0.000\);_(* &quot;-&quot;??_);_(@_)"/>
  </numFmts>
  <fonts count="12">
    <font>
      <sz val="10"/>
      <name val="Arial"/>
      <family val="0"/>
    </font>
    <font>
      <sz val="8"/>
      <name val="Arial"/>
      <family val="0"/>
    </font>
    <font>
      <b/>
      <sz val="10"/>
      <name val="Arial"/>
      <family val="2"/>
    </font>
    <font>
      <b/>
      <sz val="8"/>
      <name val="Arial"/>
      <family val="2"/>
    </font>
    <font>
      <u val="single"/>
      <sz val="10"/>
      <color indexed="12"/>
      <name val="Arial"/>
      <family val="0"/>
    </font>
    <font>
      <u val="single"/>
      <sz val="10"/>
      <color indexed="36"/>
      <name val="Arial"/>
      <family val="0"/>
    </font>
    <font>
      <sz val="12"/>
      <name val="Arial"/>
      <family val="0"/>
    </font>
    <font>
      <b/>
      <sz val="16"/>
      <name val="Arial"/>
      <family val="2"/>
    </font>
    <font>
      <b/>
      <sz val="12"/>
      <name val="Arial"/>
      <family val="2"/>
    </font>
    <font>
      <b/>
      <sz val="16"/>
      <color indexed="9"/>
      <name val="Papyrus"/>
      <family val="4"/>
    </font>
    <font>
      <sz val="10"/>
      <color indexed="10"/>
      <name val="Arial"/>
      <family val="0"/>
    </font>
    <font>
      <sz val="8"/>
      <name val="ADMUI3Sm"/>
      <family val="0"/>
    </font>
  </fonts>
  <fills count="4">
    <fill>
      <patternFill/>
    </fill>
    <fill>
      <patternFill patternType="gray125"/>
    </fill>
    <fill>
      <patternFill patternType="solid">
        <fgColor indexed="8"/>
        <bgColor indexed="64"/>
      </patternFill>
    </fill>
    <fill>
      <patternFill patternType="solid">
        <fgColor indexed="13"/>
        <bgColor indexed="64"/>
      </patternFill>
    </fill>
  </fills>
  <borders count="19">
    <border>
      <left/>
      <right/>
      <top/>
      <bottom/>
      <diagonal/>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style="medium"/>
      <bottom style="medium"/>
    </border>
    <border>
      <left style="medium"/>
      <right style="thin"/>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color indexed="63"/>
      </left>
      <right>
        <color indexed="63"/>
      </right>
      <top>
        <color indexed="63"/>
      </top>
      <bottom style="medium"/>
    </border>
    <border>
      <left>
        <color indexed="63"/>
      </left>
      <right>
        <color indexed="63"/>
      </right>
      <top style="thin"/>
      <bottom style="thin"/>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medium"/>
      <right style="thin">
        <color indexed="8"/>
      </right>
      <top>
        <color indexed="63"/>
      </top>
      <bottom style="thin">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61">
    <xf numFmtId="0" fontId="0" fillId="0" borderId="0" xfId="0" applyAlignment="1">
      <alignment/>
    </xf>
    <xf numFmtId="0" fontId="2" fillId="0" borderId="0" xfId="0" applyFont="1" applyAlignment="1">
      <alignment horizontal="center"/>
    </xf>
    <xf numFmtId="0" fontId="0" fillId="0" borderId="0" xfId="0" applyAlignment="1">
      <alignment horizontal="center"/>
    </xf>
    <xf numFmtId="0" fontId="0" fillId="0" borderId="0" xfId="0" applyAlignment="1">
      <alignment wrapText="1"/>
    </xf>
    <xf numFmtId="0" fontId="1" fillId="0" borderId="0" xfId="0" applyFont="1"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xf>
    <xf numFmtId="0" fontId="3" fillId="0" borderId="0" xfId="0" applyFont="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187" fontId="0" fillId="0" borderId="4" xfId="15" applyNumberFormat="1" applyBorder="1" applyAlignment="1">
      <alignment horizontal="center"/>
    </xf>
    <xf numFmtId="187" fontId="0" fillId="0" borderId="4" xfId="15" applyNumberFormat="1" applyFont="1" applyBorder="1" applyAlignment="1">
      <alignment horizontal="center"/>
    </xf>
    <xf numFmtId="188" fontId="0" fillId="0" borderId="4" xfId="15" applyNumberFormat="1" applyBorder="1" applyAlignment="1">
      <alignment horizontal="center"/>
    </xf>
    <xf numFmtId="0" fontId="2" fillId="0" borderId="3" xfId="0" applyFont="1" applyBorder="1" applyAlignment="1">
      <alignment horizontal="center" wrapText="1"/>
    </xf>
    <xf numFmtId="0" fontId="2" fillId="0" borderId="3" xfId="0" applyFont="1" applyBorder="1" applyAlignment="1">
      <alignment horizontal="centerContinuous"/>
    </xf>
    <xf numFmtId="0" fontId="0" fillId="0" borderId="5" xfId="0" applyBorder="1" applyAlignment="1">
      <alignment vertical="top" wrapText="1"/>
    </xf>
    <xf numFmtId="0" fontId="0" fillId="0" borderId="6" xfId="0" applyBorder="1" applyAlignment="1">
      <alignment vertical="top" wrapText="1"/>
    </xf>
    <xf numFmtId="15" fontId="0" fillId="0" borderId="7" xfId="0" applyNumberFormat="1" applyBorder="1" applyAlignment="1">
      <alignment vertical="top" wrapText="1"/>
    </xf>
    <xf numFmtId="187" fontId="0" fillId="0" borderId="6" xfId="15" applyNumberFormat="1" applyBorder="1" applyAlignment="1">
      <alignment horizontal="center" vertical="top"/>
    </xf>
    <xf numFmtId="0" fontId="0" fillId="0" borderId="6" xfId="0" applyBorder="1" applyAlignment="1">
      <alignment vertical="top"/>
    </xf>
    <xf numFmtId="0" fontId="0" fillId="0" borderId="8" xfId="0" applyBorder="1" applyAlignment="1">
      <alignment vertical="top"/>
    </xf>
    <xf numFmtId="0" fontId="1" fillId="0" borderId="9" xfId="0" applyFont="1" applyBorder="1" applyAlignment="1">
      <alignment vertical="top" wrapText="1"/>
    </xf>
    <xf numFmtId="0" fontId="7" fillId="0" borderId="0" xfId="21" applyFont="1">
      <alignment/>
      <protection/>
    </xf>
    <xf numFmtId="0" fontId="6" fillId="0" borderId="0" xfId="21">
      <alignment/>
      <protection/>
    </xf>
    <xf numFmtId="0" fontId="8" fillId="0" borderId="10" xfId="21" applyFont="1" applyBorder="1" applyAlignment="1">
      <alignment horizontal="center"/>
      <protection/>
    </xf>
    <xf numFmtId="0" fontId="9" fillId="2" borderId="0" xfId="0" applyFont="1" applyFill="1" applyAlignment="1">
      <alignment horizontal="centerContinuous"/>
    </xf>
    <xf numFmtId="0" fontId="9" fillId="2" borderId="0" xfId="0" applyFont="1" applyFill="1" applyAlignment="1">
      <alignment horizontal="centerContinuous" wrapText="1"/>
    </xf>
    <xf numFmtId="187" fontId="0" fillId="0" borderId="6" xfId="15" applyNumberFormat="1" applyBorder="1" applyAlignment="1">
      <alignment horizontal="center" vertical="top"/>
    </xf>
    <xf numFmtId="0" fontId="0" fillId="0" borderId="6" xfId="0" applyFont="1" applyBorder="1" applyAlignment="1">
      <alignment vertical="top"/>
    </xf>
    <xf numFmtId="0" fontId="0" fillId="0" borderId="8" xfId="0" applyFont="1" applyBorder="1" applyAlignment="1">
      <alignment vertical="top"/>
    </xf>
    <xf numFmtId="187" fontId="10" fillId="0" borderId="6" xfId="15" applyNumberFormat="1" applyFont="1" applyBorder="1" applyAlignment="1">
      <alignment horizontal="center" vertical="top"/>
    </xf>
    <xf numFmtId="15" fontId="0" fillId="0" borderId="7" xfId="0" applyNumberFormat="1" applyFont="1" applyBorder="1" applyAlignment="1">
      <alignment vertical="top" wrapText="1"/>
    </xf>
    <xf numFmtId="187" fontId="0" fillId="0" borderId="6" xfId="15" applyNumberFormat="1" applyFont="1" applyBorder="1" applyAlignment="1">
      <alignment horizontal="center" vertical="top"/>
    </xf>
    <xf numFmtId="0" fontId="0" fillId="0" borderId="6" xfId="0" applyFont="1" applyBorder="1" applyAlignment="1">
      <alignment vertical="top" wrapText="1"/>
    </xf>
    <xf numFmtId="0" fontId="0" fillId="0" borderId="5" xfId="0" applyFill="1" applyBorder="1" applyAlignment="1">
      <alignment vertical="top" wrapText="1"/>
    </xf>
    <xf numFmtId="15" fontId="0" fillId="0" borderId="6" xfId="0" applyNumberFormat="1" applyBorder="1" applyAlignment="1">
      <alignment vertical="top" wrapText="1"/>
    </xf>
    <xf numFmtId="0" fontId="0" fillId="0" borderId="11" xfId="0" applyBorder="1" applyAlignment="1">
      <alignment vertical="top" wrapText="1"/>
    </xf>
    <xf numFmtId="0" fontId="6" fillId="0" borderId="0" xfId="21" applyFont="1">
      <alignment/>
      <protection/>
    </xf>
    <xf numFmtId="0" fontId="6" fillId="0" borderId="0" xfId="21" applyFont="1" applyAlignment="1">
      <alignment horizontal="left" indent="2"/>
      <protection/>
    </xf>
    <xf numFmtId="0" fontId="11" fillId="0" borderId="0" xfId="0" applyFont="1" applyAlignment="1">
      <alignment horizontal="centerContinuous"/>
    </xf>
    <xf numFmtId="0" fontId="11" fillId="0" borderId="0" xfId="0" applyFont="1" applyAlignment="1">
      <alignment horizontal="centerContinuous" wrapText="1"/>
    </xf>
    <xf numFmtId="0" fontId="1" fillId="0" borderId="10" xfId="0" applyFont="1" applyBorder="1" applyAlignment="1">
      <alignment horizontal="centerContinuous"/>
    </xf>
    <xf numFmtId="0" fontId="0" fillId="0" borderId="1" xfId="0" applyBorder="1" applyAlignment="1">
      <alignment/>
    </xf>
    <xf numFmtId="0" fontId="0" fillId="0" borderId="12" xfId="0" applyBorder="1" applyAlignment="1">
      <alignment/>
    </xf>
    <xf numFmtId="187" fontId="0" fillId="0" borderId="13" xfId="15" applyNumberFormat="1" applyBorder="1" applyAlignment="1">
      <alignment horizontal="center"/>
    </xf>
    <xf numFmtId="187" fontId="0" fillId="0" borderId="13" xfId="15" applyNumberFormat="1" applyFont="1" applyBorder="1" applyAlignment="1">
      <alignment horizontal="center"/>
    </xf>
    <xf numFmtId="188" fontId="0" fillId="0" borderId="13" xfId="15" applyNumberFormat="1" applyBorder="1" applyAlignment="1">
      <alignment horizontal="center"/>
    </xf>
    <xf numFmtId="0" fontId="0" fillId="0" borderId="14" xfId="0" applyBorder="1" applyAlignment="1">
      <alignment/>
    </xf>
    <xf numFmtId="187" fontId="0" fillId="0" borderId="15" xfId="15" applyNumberFormat="1" applyBorder="1" applyAlignment="1">
      <alignment horizontal="center"/>
    </xf>
    <xf numFmtId="187" fontId="0" fillId="0" borderId="15" xfId="15" applyNumberFormat="1" applyFont="1" applyBorder="1" applyAlignment="1">
      <alignment horizontal="center"/>
    </xf>
    <xf numFmtId="188" fontId="0" fillId="0" borderId="15" xfId="15" applyNumberFormat="1" applyBorder="1" applyAlignment="1">
      <alignment horizontal="center"/>
    </xf>
    <xf numFmtId="0" fontId="2" fillId="0" borderId="4" xfId="0" applyFont="1" applyBorder="1" applyAlignment="1">
      <alignment horizontal="center"/>
    </xf>
    <xf numFmtId="0" fontId="0" fillId="0" borderId="16" xfId="0" applyBorder="1" applyAlignment="1">
      <alignment/>
    </xf>
    <xf numFmtId="171" fontId="0" fillId="0" borderId="17" xfId="15" applyNumberFormat="1" applyBorder="1" applyAlignment="1">
      <alignment horizontal="center"/>
    </xf>
    <xf numFmtId="171" fontId="0" fillId="0" borderId="18" xfId="15" applyNumberFormat="1" applyBorder="1" applyAlignment="1">
      <alignment horizontal="center"/>
    </xf>
    <xf numFmtId="171" fontId="0" fillId="0" borderId="2" xfId="15" applyNumberFormat="1" applyBorder="1" applyAlignment="1">
      <alignment horizontal="center"/>
    </xf>
    <xf numFmtId="0" fontId="0" fillId="0" borderId="6" xfId="0" applyFont="1" applyBorder="1" applyAlignment="1">
      <alignment vertical="top"/>
    </xf>
    <xf numFmtId="0" fontId="0" fillId="0" borderId="8" xfId="0" applyFont="1" applyBorder="1" applyAlignment="1">
      <alignment vertical="top"/>
    </xf>
    <xf numFmtId="0" fontId="2" fillId="3" borderId="6" xfId="0" applyFont="1" applyFill="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Currency Code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59"/>
  <sheetViews>
    <sheetView tabSelected="1" workbookViewId="0" topLeftCell="A1">
      <pane ySplit="4" topLeftCell="BM38" activePane="bottomLeft" state="frozen"/>
      <selection pane="topLeft" activeCell="C28" sqref="C28"/>
      <selection pane="bottomLeft" activeCell="G20" sqref="G20"/>
    </sheetView>
  </sheetViews>
  <sheetFormatPr defaultColWidth="9.140625" defaultRowHeight="12.75"/>
  <cols>
    <col min="1" max="1" width="20.7109375" style="0" customWidth="1"/>
    <col min="2" max="2" width="10.7109375" style="0" customWidth="1"/>
    <col min="3" max="3" width="10.7109375" style="2" customWidth="1"/>
    <col min="4" max="4" width="13.57421875" style="2" customWidth="1"/>
    <col min="5" max="5" width="6.28125" style="2" customWidth="1"/>
    <col min="6" max="8" width="13.57421875" style="2" customWidth="1"/>
  </cols>
  <sheetData>
    <row r="1" spans="1:8" ht="26.25">
      <c r="A1" s="27" t="s">
        <v>108</v>
      </c>
      <c r="B1" s="27"/>
      <c r="C1" s="27"/>
      <c r="D1" s="27"/>
      <c r="E1" s="27"/>
      <c r="F1" s="27"/>
      <c r="G1" s="27"/>
      <c r="H1" s="27"/>
    </row>
    <row r="2" spans="1:8" ht="26.25">
      <c r="A2" s="27" t="s">
        <v>2344</v>
      </c>
      <c r="B2" s="27"/>
      <c r="C2" s="27"/>
      <c r="D2" s="27"/>
      <c r="E2" s="27"/>
      <c r="F2" s="27"/>
      <c r="G2" s="27"/>
      <c r="H2" s="27"/>
    </row>
    <row r="3" ht="13.5" thickBot="1"/>
    <row r="4" spans="1:8" s="1" customFormat="1" ht="13.5" thickBot="1">
      <c r="A4" s="9" t="s">
        <v>3228</v>
      </c>
      <c r="B4" s="53" t="s">
        <v>2804</v>
      </c>
      <c r="C4" s="53" t="s">
        <v>2805</v>
      </c>
      <c r="D4" s="53" t="s">
        <v>3229</v>
      </c>
      <c r="E4" s="53" t="s">
        <v>664</v>
      </c>
      <c r="F4" s="53" t="s">
        <v>665</v>
      </c>
      <c r="G4" s="53" t="s">
        <v>2801</v>
      </c>
      <c r="H4" s="10" t="s">
        <v>2342</v>
      </c>
    </row>
    <row r="5" spans="1:8" ht="12.75">
      <c r="A5" s="54" t="s">
        <v>3174</v>
      </c>
      <c r="B5" s="46">
        <f ca="1">IF(ISERROR(SUM(INDIRECT("'"&amp;A5&amp;"'!H:H"))),"",COUNTA(INDIRECT("'"&amp;A5&amp;"'!H:H")))</f>
        <v>0</v>
      </c>
      <c r="C5" s="46">
        <f ca="1">IF(ISERROR(SUM(INDIRECT("'"&amp;$A5&amp;"'!D:D"))),"",SUM(INDIRECT("'"&amp;$A5&amp;"'!D:D")))</f>
        <v>3</v>
      </c>
      <c r="D5" s="46">
        <f ca="1">IF(ISERROR(SUM(INDIRECT("'"&amp;$A5&amp;"'!F:F"))),"",SUM(INDIRECT("'"&amp;$A5&amp;"'!F:F")))</f>
        <v>0</v>
      </c>
      <c r="E5" s="47" t="str">
        <f ca="1">IF(ISERROR(RIGHT(INDIRECT("'"&amp;A5&amp;"'!E5"),3)),"",RIGHT(INDIRECT("'"&amp;A5&amp;"'!E5"),3))</f>
        <v>GBP</v>
      </c>
      <c r="F5" s="48">
        <v>1.8</v>
      </c>
      <c r="G5" s="46">
        <f>IF(SUM(D5),D5/F5,"")</f>
      </c>
      <c r="H5" s="55">
        <f>IF(SUM(D5),G5/C5,"")</f>
      </c>
    </row>
    <row r="6" spans="1:8" ht="12.75">
      <c r="A6" s="54" t="s">
        <v>3171</v>
      </c>
      <c r="B6" s="46">
        <f ca="1">IF(ISERROR(SUM(INDIRECT("'"&amp;A6&amp;"'!H:H"))),"",COUNTA(INDIRECT("'"&amp;A6&amp;"'!H:H")))</f>
        <v>5</v>
      </c>
      <c r="C6" s="46">
        <f ca="1">IF(ISERROR(SUM(INDIRECT("'"&amp;$A6&amp;"'!D:D"))),"",SUM(INDIRECT("'"&amp;$A6&amp;"'!D:D")))</f>
        <v>9</v>
      </c>
      <c r="D6" s="46">
        <f ca="1">IF(ISERROR(SUM(INDIRECT("'"&amp;$A6&amp;"'!F:F"))),"",SUM(INDIRECT("'"&amp;$A6&amp;"'!F:F")))</f>
        <v>144</v>
      </c>
      <c r="E6" s="47" t="str">
        <f ca="1">IF(ISERROR(RIGHT(INDIRECT("'"&amp;A6&amp;"'!E5"),3)),"",RIGHT(INDIRECT("'"&amp;A6&amp;"'!E5"),3))</f>
        <v>EUR</v>
      </c>
      <c r="F6" s="48">
        <v>1.4</v>
      </c>
      <c r="G6" s="46">
        <f>IF(SUM(D6),D6/F6,"")</f>
        <v>102.85714285714286</v>
      </c>
      <c r="H6" s="55">
        <f>IF(SUM(D6),G6/C6,"")</f>
        <v>11.428571428571429</v>
      </c>
    </row>
    <row r="7" spans="1:8" ht="12.75">
      <c r="A7" s="54" t="s">
        <v>1195</v>
      </c>
      <c r="B7" s="46">
        <f ca="1">IF(ISERROR(SUM(INDIRECT("'"&amp;A7&amp;"'!H:H"))),"",COUNTA(INDIRECT("'"&amp;A7&amp;"'!H:H")))</f>
        <v>1</v>
      </c>
      <c r="C7" s="46">
        <f ca="1">IF(ISERROR(SUM(INDIRECT("'"&amp;$A7&amp;"'!D:D"))),"",SUM(INDIRECT("'"&amp;$A7&amp;"'!D:D")))</f>
        <v>1</v>
      </c>
      <c r="D7" s="46">
        <f ca="1">IF(ISERROR(SUM(INDIRECT("'"&amp;$A7&amp;"'!F:F"))),"",SUM(INDIRECT("'"&amp;$A7&amp;"'!F:F")))</f>
        <v>29</v>
      </c>
      <c r="E7" s="47" t="str">
        <f ca="1">IF(ISERROR(RIGHT(INDIRECT("'"&amp;A7&amp;"'!E5"),3)),"",RIGHT(INDIRECT("'"&amp;A7&amp;"'!E5"),3))</f>
        <v>EUR</v>
      </c>
      <c r="F7" s="48">
        <v>1.4</v>
      </c>
      <c r="G7" s="46">
        <f>IF(SUM(D7),D7/F7,"")</f>
        <v>20.714285714285715</v>
      </c>
      <c r="H7" s="55">
        <f>IF(SUM(D7),G7/C7,"")</f>
        <v>20.714285714285715</v>
      </c>
    </row>
    <row r="8" spans="1:8" ht="12.75">
      <c r="A8" s="54" t="s">
        <v>3156</v>
      </c>
      <c r="B8" s="46">
        <f ca="1">IF(ISERROR(SUM(INDIRECT("'"&amp;A8&amp;"'!H:H"))),"",COUNTA(INDIRECT("'"&amp;A8&amp;"'!H:H")))</f>
        <v>5</v>
      </c>
      <c r="C8" s="46">
        <f ca="1">IF(ISERROR(SUM(INDIRECT("'"&amp;$A8&amp;"'!D:D"))),"",SUM(INDIRECT("'"&amp;$A8&amp;"'!D:D")))</f>
        <v>28</v>
      </c>
      <c r="D8" s="46">
        <f ca="1">IF(ISERROR(SUM(INDIRECT("'"&amp;$A8&amp;"'!F:F"))),"",SUM(INDIRECT("'"&amp;$A8&amp;"'!F:F")))</f>
        <v>818</v>
      </c>
      <c r="E8" s="47" t="str">
        <f ca="1">IF(ISERROR(RIGHT(INDIRECT("'"&amp;A8&amp;"'!E5"),3)),"",RIGHT(INDIRECT("'"&amp;A8&amp;"'!E5"),3))</f>
        <v>EUR</v>
      </c>
      <c r="F8" s="48">
        <v>1.4</v>
      </c>
      <c r="G8" s="46">
        <f>IF(SUM(D8),D8/F8,"")</f>
        <v>584.2857142857143</v>
      </c>
      <c r="H8" s="55">
        <f>IF(SUM(D8),G8/C8,"")</f>
        <v>20.867346938775512</v>
      </c>
    </row>
    <row r="9" spans="1:8" ht="12.75">
      <c r="A9" s="54" t="s">
        <v>1828</v>
      </c>
      <c r="B9" s="46">
        <f ca="1">IF(ISERROR(SUM(INDIRECT("'"&amp;A9&amp;"'!H:H"))),"",COUNTA(INDIRECT("'"&amp;A9&amp;"'!H:H")))</f>
        <v>2</v>
      </c>
      <c r="C9" s="46">
        <f ca="1">IF(ISERROR(SUM(INDIRECT("'"&amp;$A9&amp;"'!D:D"))),"",SUM(INDIRECT("'"&amp;$A9&amp;"'!D:D")))</f>
        <v>26</v>
      </c>
      <c r="D9" s="46">
        <f ca="1">IF(ISERROR(SUM(INDIRECT("'"&amp;$A9&amp;"'!F:F"))),"",SUM(INDIRECT("'"&amp;$A9&amp;"'!F:F")))</f>
        <v>735</v>
      </c>
      <c r="E9" s="47" t="str">
        <f ca="1">IF(ISERROR(RIGHT(INDIRECT("'"&amp;A9&amp;"'!E5"),3)),"",RIGHT(INDIRECT("'"&amp;A9&amp;"'!E5"),3))</f>
        <v>EUR</v>
      </c>
      <c r="F9" s="48">
        <v>1.4</v>
      </c>
      <c r="G9" s="46">
        <f>IF(SUM(D9),D9/F9,"")</f>
        <v>525</v>
      </c>
      <c r="H9" s="55">
        <f>IF(SUM(D9),G9/C9,"")</f>
        <v>20.192307692307693</v>
      </c>
    </row>
    <row r="10" spans="1:8" ht="12.75">
      <c r="A10" s="45" t="s">
        <v>3222</v>
      </c>
      <c r="B10" s="46">
        <f aca="true" ca="1" t="shared" si="0" ref="B10:B45">IF(ISERROR(SUM(INDIRECT("'"&amp;A10&amp;"'!H:H"))),"",COUNTA(INDIRECT("'"&amp;A10&amp;"'!H:H")))</f>
        <v>19</v>
      </c>
      <c r="C10" s="46">
        <f aca="true" ca="1" t="shared" si="1" ref="C10:C58">IF(ISERROR(SUM(INDIRECT("'"&amp;$A10&amp;"'!D:D"))),"",SUM(INDIRECT("'"&amp;$A10&amp;"'!D:D")))</f>
        <v>26</v>
      </c>
      <c r="D10" s="46">
        <f aca="true" ca="1" t="shared" si="2" ref="D10:D58">IF(ISERROR(SUM(INDIRECT("'"&amp;$A10&amp;"'!F:F"))),"",SUM(INDIRECT("'"&amp;$A10&amp;"'!F:F")))</f>
        <v>3126</v>
      </c>
      <c r="E10" s="47" t="str">
        <f aca="true" ca="1" t="shared" si="3" ref="E10:E58">IF(ISERROR(RIGHT(INDIRECT("'"&amp;A10&amp;"'!E5"),3)),"",RIGHT(INDIRECT("'"&amp;A10&amp;"'!E5"),3))</f>
        <v>MAD</v>
      </c>
      <c r="F10" s="48">
        <v>8.4</v>
      </c>
      <c r="G10" s="46">
        <f aca="true" t="shared" si="4" ref="G10:G30">IF(SUM(D10),D10/F10,"")</f>
        <v>372.1428571428571</v>
      </c>
      <c r="H10" s="55">
        <f aca="true" t="shared" si="5" ref="H10:H30">IF(SUM(D10),G10/C10,"")</f>
        <v>14.313186813186812</v>
      </c>
    </row>
    <row r="11" spans="1:8" ht="12.75">
      <c r="A11" s="45" t="s">
        <v>3231</v>
      </c>
      <c r="B11" s="46">
        <f ca="1" t="shared" si="0"/>
        <v>11</v>
      </c>
      <c r="C11" s="46">
        <f ca="1" t="shared" si="1"/>
        <v>20</v>
      </c>
      <c r="D11" s="46">
        <f ca="1" t="shared" si="2"/>
        <v>94000</v>
      </c>
      <c r="E11" s="47" t="str">
        <f ca="1" t="shared" si="3"/>
        <v>MRO</v>
      </c>
      <c r="F11" s="48">
        <v>255</v>
      </c>
      <c r="G11" s="46">
        <f t="shared" si="4"/>
        <v>368.62745098039215</v>
      </c>
      <c r="H11" s="55">
        <f t="shared" si="5"/>
        <v>18.431372549019606</v>
      </c>
    </row>
    <row r="12" spans="1:8" ht="12.75">
      <c r="A12" s="45" t="s">
        <v>2528</v>
      </c>
      <c r="B12" s="46">
        <f ca="1" t="shared" si="0"/>
        <v>7</v>
      </c>
      <c r="C12" s="46">
        <f ca="1" t="shared" si="1"/>
        <v>32</v>
      </c>
      <c r="D12" s="46">
        <f ca="1" t="shared" si="2"/>
        <v>78500</v>
      </c>
      <c r="E12" s="47" t="str">
        <f ca="1" t="shared" si="3"/>
        <v>XOF</v>
      </c>
      <c r="F12" s="48">
        <v>520</v>
      </c>
      <c r="G12" s="46">
        <f t="shared" si="4"/>
        <v>150.96153846153845</v>
      </c>
      <c r="H12" s="55">
        <f t="shared" si="5"/>
        <v>4.717548076923077</v>
      </c>
    </row>
    <row r="13" spans="1:8" ht="12.75">
      <c r="A13" s="45" t="s">
        <v>1708</v>
      </c>
      <c r="B13" s="46">
        <f ca="1" t="shared" si="0"/>
        <v>0</v>
      </c>
      <c r="C13" s="46">
        <f ca="1" t="shared" si="1"/>
        <v>12</v>
      </c>
      <c r="D13" s="46">
        <f ca="1" t="shared" si="2"/>
        <v>28800</v>
      </c>
      <c r="E13" s="47" t="str">
        <f ca="1" t="shared" si="3"/>
        <v>CVE</v>
      </c>
      <c r="F13" s="48">
        <v>88.4</v>
      </c>
      <c r="G13" s="46">
        <f t="shared" si="4"/>
        <v>325.7918552036199</v>
      </c>
      <c r="H13" s="55">
        <f t="shared" si="5"/>
        <v>27.149321266968325</v>
      </c>
    </row>
    <row r="14" spans="1:8" ht="12.75">
      <c r="A14" s="45" t="s">
        <v>2341</v>
      </c>
      <c r="B14" s="46">
        <f ca="1" t="shared" si="0"/>
        <v>5</v>
      </c>
      <c r="C14" s="46">
        <f ca="1" t="shared" si="1"/>
        <v>16</v>
      </c>
      <c r="D14" s="46">
        <f ca="1" t="shared" si="2"/>
        <v>16640</v>
      </c>
      <c r="E14" s="47" t="str">
        <f ca="1" t="shared" si="3"/>
        <v>GMD</v>
      </c>
      <c r="F14" s="48">
        <v>27</v>
      </c>
      <c r="G14" s="46">
        <f t="shared" si="4"/>
        <v>616.2962962962963</v>
      </c>
      <c r="H14" s="55">
        <f t="shared" si="5"/>
        <v>38.51851851851852</v>
      </c>
    </row>
    <row r="15" spans="1:8" ht="12.75">
      <c r="A15" s="45" t="s">
        <v>1188</v>
      </c>
      <c r="B15" s="46">
        <f ca="1" t="shared" si="0"/>
        <v>0</v>
      </c>
      <c r="C15" s="46">
        <f ca="1" t="shared" si="1"/>
        <v>6</v>
      </c>
      <c r="D15" s="46">
        <f ca="1" t="shared" si="2"/>
        <v>99000</v>
      </c>
      <c r="E15" s="47" t="str">
        <f ca="1" t="shared" si="3"/>
        <v>GWP</v>
      </c>
      <c r="F15" s="48">
        <v>520</v>
      </c>
      <c r="G15" s="46">
        <f t="shared" si="4"/>
        <v>190.3846153846154</v>
      </c>
      <c r="H15" s="55">
        <f t="shared" si="5"/>
        <v>31.73076923076923</v>
      </c>
    </row>
    <row r="16" spans="1:8" ht="12.75">
      <c r="A16" s="45" t="s">
        <v>114</v>
      </c>
      <c r="B16" s="46">
        <f ca="1" t="shared" si="0"/>
        <v>0</v>
      </c>
      <c r="C16" s="46">
        <f ca="1" t="shared" si="1"/>
        <v>6</v>
      </c>
      <c r="D16" s="46">
        <f ca="1" t="shared" si="2"/>
        <v>600000</v>
      </c>
      <c r="E16" s="47" t="str">
        <f ca="1" t="shared" si="3"/>
        <v>GNF</v>
      </c>
      <c r="F16" s="48">
        <v>5040</v>
      </c>
      <c r="G16" s="46">
        <f t="shared" si="4"/>
        <v>119.04761904761905</v>
      </c>
      <c r="H16" s="55">
        <f t="shared" si="5"/>
        <v>19.841269841269842</v>
      </c>
    </row>
    <row r="17" spans="1:8" ht="12.75">
      <c r="A17" s="45" t="s">
        <v>1813</v>
      </c>
      <c r="B17" s="46">
        <f ca="1" t="shared" si="0"/>
        <v>0</v>
      </c>
      <c r="C17" s="46">
        <f ca="1" t="shared" si="1"/>
        <v>8</v>
      </c>
      <c r="D17" s="46">
        <f ca="1" t="shared" si="2"/>
        <v>570000</v>
      </c>
      <c r="E17" s="47" t="str">
        <f ca="1" t="shared" si="3"/>
        <v>SLL</v>
      </c>
      <c r="F17" s="48">
        <v>2808</v>
      </c>
      <c r="G17" s="46">
        <f t="shared" si="4"/>
        <v>202.991452991453</v>
      </c>
      <c r="H17" s="55">
        <f t="shared" si="5"/>
        <v>25.373931623931625</v>
      </c>
    </row>
    <row r="18" spans="1:8" ht="12.75">
      <c r="A18" s="45" t="s">
        <v>1814</v>
      </c>
      <c r="B18" s="46">
        <f ca="1" t="shared" si="0"/>
        <v>17</v>
      </c>
      <c r="C18" s="46">
        <f ca="1" t="shared" si="1"/>
        <v>29</v>
      </c>
      <c r="D18" s="46">
        <f ca="1" t="shared" si="2"/>
        <v>89500</v>
      </c>
      <c r="E18" s="47" t="str">
        <f ca="1" t="shared" si="3"/>
        <v>XOF</v>
      </c>
      <c r="F18" s="48">
        <v>520</v>
      </c>
      <c r="G18" s="46">
        <f t="shared" si="4"/>
        <v>172.1153846153846</v>
      </c>
      <c r="H18" s="55">
        <f t="shared" si="5"/>
        <v>5.93501326259947</v>
      </c>
    </row>
    <row r="19" spans="1:8" ht="12.75">
      <c r="A19" s="45" t="s">
        <v>3474</v>
      </c>
      <c r="B19" s="46">
        <f ca="1" t="shared" si="0"/>
        <v>3</v>
      </c>
      <c r="C19" s="46">
        <f ca="1" t="shared" si="1"/>
        <v>6</v>
      </c>
      <c r="D19" s="46">
        <f ca="1" t="shared" si="2"/>
        <v>12400</v>
      </c>
      <c r="E19" s="47" t="str">
        <f ca="1" t="shared" si="3"/>
        <v>XOF</v>
      </c>
      <c r="F19" s="48">
        <v>520</v>
      </c>
      <c r="G19" s="46">
        <f t="shared" si="4"/>
        <v>23.846153846153847</v>
      </c>
      <c r="H19" s="55">
        <f t="shared" si="5"/>
        <v>3.9743589743589745</v>
      </c>
    </row>
    <row r="20" spans="1:8" ht="12.75">
      <c r="A20" s="45" t="s">
        <v>3489</v>
      </c>
      <c r="B20" s="46">
        <f ca="1" t="shared" si="0"/>
        <v>5</v>
      </c>
      <c r="C20" s="46">
        <f ca="1" t="shared" si="1"/>
        <v>6</v>
      </c>
      <c r="D20" s="46">
        <f ca="1" t="shared" si="2"/>
        <v>5000</v>
      </c>
      <c r="E20" s="47" t="str">
        <f ca="1" t="shared" si="3"/>
        <v>XOF</v>
      </c>
      <c r="F20" s="48">
        <v>520</v>
      </c>
      <c r="G20" s="46">
        <f t="shared" si="4"/>
        <v>9.615384615384615</v>
      </c>
      <c r="H20" s="55">
        <f t="shared" si="5"/>
        <v>1.6025641025641024</v>
      </c>
    </row>
    <row r="21" spans="1:8" ht="12.75">
      <c r="A21" s="45" t="s">
        <v>1047</v>
      </c>
      <c r="B21" s="46">
        <f ca="1" t="shared" si="0"/>
        <v>12</v>
      </c>
      <c r="C21" s="46">
        <f ca="1" t="shared" si="1"/>
        <v>23</v>
      </c>
      <c r="D21" s="46">
        <f ca="1" t="shared" si="2"/>
        <v>1138000</v>
      </c>
      <c r="E21" s="47" t="str">
        <f ca="1" t="shared" si="3"/>
        <v>GHC</v>
      </c>
      <c r="F21" s="48">
        <v>10000</v>
      </c>
      <c r="G21" s="46">
        <f t="shared" si="4"/>
        <v>113.8</v>
      </c>
      <c r="H21" s="55">
        <f t="shared" si="5"/>
        <v>4.947826086956522</v>
      </c>
    </row>
    <row r="22" spans="1:8" ht="12.75">
      <c r="A22" s="45" t="s">
        <v>660</v>
      </c>
      <c r="B22" s="46">
        <f ca="1" t="shared" si="0"/>
        <v>3</v>
      </c>
      <c r="C22" s="46">
        <f ca="1" t="shared" si="1"/>
        <v>3</v>
      </c>
      <c r="D22" s="46">
        <f ca="1" t="shared" si="2"/>
        <v>5000</v>
      </c>
      <c r="E22" s="47" t="str">
        <f ca="1" t="shared" si="3"/>
        <v>XOF</v>
      </c>
      <c r="F22" s="48">
        <v>520</v>
      </c>
      <c r="G22" s="46">
        <f t="shared" si="4"/>
        <v>9.615384615384615</v>
      </c>
      <c r="H22" s="55">
        <f t="shared" si="5"/>
        <v>3.205128205128205</v>
      </c>
    </row>
    <row r="23" spans="1:8" ht="12.75">
      <c r="A23" s="45" t="s">
        <v>2558</v>
      </c>
      <c r="B23" s="46">
        <f ca="1" t="shared" si="0"/>
        <v>7</v>
      </c>
      <c r="C23" s="46">
        <f ca="1" t="shared" si="1"/>
        <v>5</v>
      </c>
      <c r="D23" s="46">
        <f ca="1" t="shared" si="2"/>
        <v>18000</v>
      </c>
      <c r="E23" s="47" t="str">
        <f ca="1" t="shared" si="3"/>
        <v>XOF</v>
      </c>
      <c r="F23" s="48">
        <v>520</v>
      </c>
      <c r="G23" s="46">
        <f t="shared" si="4"/>
        <v>34.61538461538461</v>
      </c>
      <c r="H23" s="55">
        <f t="shared" si="5"/>
        <v>6.9230769230769225</v>
      </c>
    </row>
    <row r="24" spans="1:8" ht="12.75">
      <c r="A24" s="45" t="s">
        <v>1619</v>
      </c>
      <c r="B24" s="46">
        <f ca="1" t="shared" si="0"/>
        <v>6</v>
      </c>
      <c r="C24" s="46">
        <f ca="1" t="shared" si="1"/>
        <v>7</v>
      </c>
      <c r="D24" s="46">
        <f ca="1" t="shared" si="2"/>
        <v>13400</v>
      </c>
      <c r="E24" s="47" t="str">
        <f ca="1" t="shared" si="3"/>
        <v>NGN</v>
      </c>
      <c r="F24" s="48">
        <v>128</v>
      </c>
      <c r="G24" s="46">
        <f t="shared" si="4"/>
        <v>104.6875</v>
      </c>
      <c r="H24" s="55">
        <f t="shared" si="5"/>
        <v>14.955357142857142</v>
      </c>
    </row>
    <row r="25" spans="1:8" ht="12.75">
      <c r="A25" s="45" t="s">
        <v>2742</v>
      </c>
      <c r="B25" s="46">
        <f ca="1" t="shared" si="0"/>
        <v>20</v>
      </c>
      <c r="C25" s="46">
        <f ca="1" t="shared" si="1"/>
        <v>36</v>
      </c>
      <c r="D25" s="46">
        <f ca="1" t="shared" si="2"/>
        <v>201000</v>
      </c>
      <c r="E25" s="47" t="str">
        <f ca="1" t="shared" si="3"/>
        <v>XAF</v>
      </c>
      <c r="F25" s="48">
        <v>535</v>
      </c>
      <c r="G25" s="46">
        <f t="shared" si="4"/>
        <v>375.70093457943926</v>
      </c>
      <c r="H25" s="55">
        <f t="shared" si="5"/>
        <v>10.43613707165109</v>
      </c>
    </row>
    <row r="26" spans="1:8" ht="12.75">
      <c r="A26" s="45" t="s">
        <v>3351</v>
      </c>
      <c r="B26" s="46">
        <f ca="1" t="shared" si="0"/>
        <v>17</v>
      </c>
      <c r="C26" s="46">
        <f ca="1" t="shared" si="1"/>
        <v>38</v>
      </c>
      <c r="D26" s="46">
        <f ca="1" t="shared" si="2"/>
        <v>259000</v>
      </c>
      <c r="E26" s="47" t="str">
        <f ca="1" t="shared" si="3"/>
        <v>XAF</v>
      </c>
      <c r="F26" s="48">
        <v>535</v>
      </c>
      <c r="G26" s="46">
        <f t="shared" si="4"/>
        <v>484.1121495327103</v>
      </c>
      <c r="H26" s="55">
        <f t="shared" si="5"/>
        <v>12.739793408755535</v>
      </c>
    </row>
    <row r="27" spans="1:8" ht="12.75">
      <c r="A27" s="45" t="s">
        <v>123</v>
      </c>
      <c r="B27" s="46">
        <f ca="1" t="shared" si="0"/>
        <v>0</v>
      </c>
      <c r="C27" s="46">
        <f ca="1">IF(ISERROR(SUM(INDIRECT("'"&amp;$A27&amp;"'!D:D"))),"",SUM(INDIRECT("'"&amp;$A27&amp;"'!D:D")))</f>
        <v>7</v>
      </c>
      <c r="D27" s="46">
        <f ca="1">IF(ISERROR(SUM(INDIRECT("'"&amp;$A27&amp;"'!F:F"))),"",SUM(INDIRECT("'"&amp;$A27&amp;"'!F:F")))</f>
        <v>1622000</v>
      </c>
      <c r="E27" s="47" t="str">
        <f ca="1" t="shared" si="3"/>
        <v>STD</v>
      </c>
      <c r="F27" s="48">
        <v>12000</v>
      </c>
      <c r="G27" s="46">
        <f>IF(SUM(D27),D27/F27,"")</f>
        <v>135.16666666666666</v>
      </c>
      <c r="H27" s="55">
        <f>IF(SUM(D27),G27/C27,"")</f>
        <v>19.309523809523807</v>
      </c>
    </row>
    <row r="28" spans="1:8" ht="12.75">
      <c r="A28" s="45" t="s">
        <v>1440</v>
      </c>
      <c r="B28" s="46">
        <f ca="1" t="shared" si="0"/>
        <v>14</v>
      </c>
      <c r="C28" s="46">
        <f ca="1" t="shared" si="1"/>
        <v>22</v>
      </c>
      <c r="D28" s="46">
        <f ca="1" t="shared" si="2"/>
        <v>44002</v>
      </c>
      <c r="E28" s="47" t="str">
        <f ca="1" t="shared" si="3"/>
        <v>XAF</v>
      </c>
      <c r="F28" s="48">
        <v>535</v>
      </c>
      <c r="G28" s="46">
        <f t="shared" si="4"/>
        <v>82.24672897196261</v>
      </c>
      <c r="H28" s="55">
        <f t="shared" si="5"/>
        <v>3.7384876805437552</v>
      </c>
    </row>
    <row r="29" spans="1:8" ht="12.75">
      <c r="A29" s="45" t="s">
        <v>1434</v>
      </c>
      <c r="B29" s="46">
        <f ca="1" t="shared" si="0"/>
        <v>18</v>
      </c>
      <c r="C29" s="46">
        <f ca="1" t="shared" si="1"/>
        <v>12</v>
      </c>
      <c r="D29" s="46">
        <f ca="1" t="shared" si="2"/>
        <v>36648</v>
      </c>
      <c r="E29" s="47" t="str">
        <f ca="1" t="shared" si="3"/>
        <v>CDF</v>
      </c>
      <c r="F29" s="48">
        <v>540</v>
      </c>
      <c r="G29" s="46">
        <f t="shared" si="4"/>
        <v>67.86666666666666</v>
      </c>
      <c r="H29" s="55">
        <f t="shared" si="5"/>
        <v>5.655555555555555</v>
      </c>
    </row>
    <row r="30" spans="1:8" ht="12.75">
      <c r="A30" s="45" t="s">
        <v>3352</v>
      </c>
      <c r="B30" s="46">
        <f ca="1" t="shared" si="0"/>
        <v>16</v>
      </c>
      <c r="C30" s="46">
        <f ca="1" t="shared" si="1"/>
        <v>14</v>
      </c>
      <c r="D30" s="46">
        <f ca="1" t="shared" si="2"/>
        <v>1000</v>
      </c>
      <c r="E30" s="47" t="str">
        <f ca="1" t="shared" si="3"/>
        <v>AON</v>
      </c>
      <c r="F30" s="48">
        <v>77</v>
      </c>
      <c r="G30" s="46">
        <f t="shared" si="4"/>
        <v>12.987012987012987</v>
      </c>
      <c r="H30" s="55">
        <f t="shared" si="5"/>
        <v>0.9276437847866419</v>
      </c>
    </row>
    <row r="31" spans="1:8" ht="12.75">
      <c r="A31" s="45" t="s">
        <v>3446</v>
      </c>
      <c r="B31" s="46">
        <f ca="1" t="shared" si="0"/>
        <v>51</v>
      </c>
      <c r="C31" s="46">
        <f ca="1" t="shared" si="1"/>
        <v>75</v>
      </c>
      <c r="D31" s="46">
        <f ca="1" t="shared" si="2"/>
        <v>7236.8</v>
      </c>
      <c r="E31" s="47" t="str">
        <f ca="1" t="shared" si="3"/>
        <v>NAD</v>
      </c>
      <c r="F31" s="48">
        <v>7.3</v>
      </c>
      <c r="G31" s="46">
        <f aca="true" t="shared" si="6" ref="G31:G44">IF(SUM(D31),D31/F31,"")</f>
        <v>991.3424657534247</v>
      </c>
      <c r="H31" s="55">
        <f aca="true" t="shared" si="7" ref="H31:H44">IF(SUM(D31),G31/C31,"")</f>
        <v>13.217899543378996</v>
      </c>
    </row>
    <row r="32" spans="1:8" ht="12.75">
      <c r="A32" s="45" t="s">
        <v>2289</v>
      </c>
      <c r="B32" s="46">
        <f ca="1">IF(ISERROR(SUM(INDIRECT("'"&amp;A32&amp;"'!H:H"))),"",COUNTA(INDIRECT("'"&amp;A32&amp;"'!H:H")))</f>
        <v>58</v>
      </c>
      <c r="C32" s="46">
        <f ca="1">IF(ISERROR(SUM(INDIRECT("'"&amp;$A32&amp;"'!D:D"))),"",SUM(INDIRECT("'"&amp;$A32&amp;"'!D:D")))</f>
        <v>65</v>
      </c>
      <c r="D32" s="46">
        <f ca="1">IF(ISERROR(SUM(INDIRECT("'"&amp;$A32&amp;"'!F:F"))),"",SUM(INDIRECT("'"&amp;$A32&amp;"'!F:F")))</f>
        <v>5615</v>
      </c>
      <c r="E32" s="47" t="str">
        <f ca="1">IF(ISERROR(RIGHT(INDIRECT("'"&amp;A32&amp;"'!E5"),3)),"",RIGHT(INDIRECT("'"&amp;A32&amp;"'!E5"),3))</f>
        <v>ZAR</v>
      </c>
      <c r="F32" s="48">
        <v>6.8</v>
      </c>
      <c r="G32" s="46">
        <f>IF(SUM(D32),D32/F32,"")</f>
        <v>825.7352941176471</v>
      </c>
      <c r="H32" s="55">
        <f>IF(SUM(D32),G32/C32,"")</f>
        <v>12.703619909502263</v>
      </c>
    </row>
    <row r="33" spans="1:8" ht="12.75">
      <c r="A33" s="45" t="s">
        <v>1548</v>
      </c>
      <c r="B33" s="46">
        <f ca="1" t="shared" si="0"/>
        <v>16</v>
      </c>
      <c r="C33" s="46">
        <f ca="1" t="shared" si="1"/>
        <v>21</v>
      </c>
      <c r="D33" s="46">
        <f ca="1" t="shared" si="2"/>
        <v>970</v>
      </c>
      <c r="E33" s="47" t="str">
        <f ca="1" t="shared" si="3"/>
        <v>BWP</v>
      </c>
      <c r="F33" s="48">
        <v>6</v>
      </c>
      <c r="G33" s="46">
        <f t="shared" si="6"/>
        <v>161.66666666666666</v>
      </c>
      <c r="H33" s="55">
        <f t="shared" si="7"/>
        <v>7.698412698412698</v>
      </c>
    </row>
    <row r="34" spans="1:8" ht="12.75">
      <c r="A34" s="45" t="s">
        <v>679</v>
      </c>
      <c r="B34" s="46">
        <f ca="1" t="shared" si="0"/>
        <v>19</v>
      </c>
      <c r="C34" s="46">
        <f ca="1" t="shared" si="1"/>
        <v>26</v>
      </c>
      <c r="D34" s="46">
        <f ca="1" t="shared" si="2"/>
        <v>2722000</v>
      </c>
      <c r="E34" s="47" t="str">
        <f ca="1" t="shared" si="3"/>
        <v>ZMK</v>
      </c>
      <c r="F34" s="48">
        <v>3950</v>
      </c>
      <c r="G34" s="46">
        <f t="shared" si="6"/>
        <v>689.1139240506329</v>
      </c>
      <c r="H34" s="55">
        <f t="shared" si="7"/>
        <v>26.504381694255112</v>
      </c>
    </row>
    <row r="35" spans="1:8" ht="12.75">
      <c r="A35" s="45" t="s">
        <v>3432</v>
      </c>
      <c r="B35" s="46">
        <f ca="1" t="shared" si="0"/>
        <v>17</v>
      </c>
      <c r="C35" s="46">
        <f ca="1" t="shared" si="1"/>
        <v>28</v>
      </c>
      <c r="D35" s="46">
        <f ca="1" t="shared" si="2"/>
        <v>34010</v>
      </c>
      <c r="E35" s="47" t="str">
        <f ca="1" t="shared" si="3"/>
        <v>MWK</v>
      </c>
      <c r="F35" s="48">
        <v>145</v>
      </c>
      <c r="G35" s="46">
        <f t="shared" si="6"/>
        <v>234.55172413793105</v>
      </c>
      <c r="H35" s="55">
        <f t="shared" si="7"/>
        <v>8.376847290640395</v>
      </c>
    </row>
    <row r="36" spans="1:8" ht="12.75">
      <c r="A36" s="45" t="s">
        <v>3442</v>
      </c>
      <c r="B36" s="46">
        <f ca="1">IF(ISERROR(SUM(INDIRECT("'"&amp;A36&amp;"'!H:H"))),"",COUNTA(INDIRECT("'"&amp;A36&amp;"'!H:H")))</f>
        <v>17</v>
      </c>
      <c r="C36" s="46">
        <f ca="1">IF(ISERROR(SUM(INDIRECT("'"&amp;$A36&amp;"'!D:D"))),"",SUM(INDIRECT("'"&amp;$A36&amp;"'!D:D")))</f>
        <v>28</v>
      </c>
      <c r="D36" s="46">
        <f ca="1">IF(ISERROR(SUM(INDIRECT("'"&amp;$A36&amp;"'!F:F"))),"",SUM(INDIRECT("'"&amp;$A36&amp;"'!F:F")))</f>
        <v>6880</v>
      </c>
      <c r="E36" s="47" t="str">
        <f ca="1">IF(ISERROR(RIGHT(INDIRECT("'"&amp;A36&amp;"'!E5"),3)),"",RIGHT(INDIRECT("'"&amp;A36&amp;"'!E5"),3))</f>
        <v>MZM</v>
      </c>
      <c r="F36" s="48">
        <v>25</v>
      </c>
      <c r="G36" s="46">
        <f>IF(SUM(D36),D36/F36,"")</f>
        <v>275.2</v>
      </c>
      <c r="H36" s="55">
        <f>IF(SUM(D36),G36/C36,"")</f>
        <v>9.828571428571427</v>
      </c>
    </row>
    <row r="37" spans="1:8" ht="12.75">
      <c r="A37" s="45" t="s">
        <v>682</v>
      </c>
      <c r="B37" s="46">
        <f ca="1" t="shared" si="0"/>
        <v>27</v>
      </c>
      <c r="C37" s="46">
        <f ca="1" t="shared" si="1"/>
        <v>23</v>
      </c>
      <c r="D37" s="46">
        <f ca="1" t="shared" si="2"/>
        <v>32800000</v>
      </c>
      <c r="E37" s="47" t="str">
        <f ca="1" t="shared" si="3"/>
        <v>ZWD</v>
      </c>
      <c r="F37" s="48">
        <v>240000</v>
      </c>
      <c r="G37" s="46">
        <f t="shared" si="6"/>
        <v>136.66666666666666</v>
      </c>
      <c r="H37" s="55">
        <f t="shared" si="7"/>
        <v>5.942028985507246</v>
      </c>
    </row>
    <row r="38" spans="1:8" ht="12.75">
      <c r="A38" s="45" t="s">
        <v>2851</v>
      </c>
      <c r="B38" s="46">
        <f ca="1" t="shared" si="0"/>
        <v>3</v>
      </c>
      <c r="C38" s="46">
        <f ca="1" t="shared" si="1"/>
        <v>3</v>
      </c>
      <c r="D38" s="46">
        <f ca="1" t="shared" si="2"/>
        <v>260</v>
      </c>
      <c r="E38" s="47" t="str">
        <f ca="1" t="shared" si="3"/>
        <v>SZL</v>
      </c>
      <c r="F38" s="48">
        <v>6.8</v>
      </c>
      <c r="G38" s="46">
        <f t="shared" si="6"/>
        <v>38.23529411764706</v>
      </c>
      <c r="H38" s="55">
        <f t="shared" si="7"/>
        <v>12.745098039215685</v>
      </c>
    </row>
    <row r="39" spans="1:8" ht="12.75">
      <c r="A39" s="45" t="s">
        <v>577</v>
      </c>
      <c r="B39" s="46">
        <f ca="1" t="shared" si="0"/>
        <v>7</v>
      </c>
      <c r="C39" s="46">
        <f ca="1" t="shared" si="1"/>
        <v>8</v>
      </c>
      <c r="D39" s="46">
        <f ca="1" t="shared" si="2"/>
        <v>750</v>
      </c>
      <c r="E39" s="47" t="str">
        <f ca="1" t="shared" si="3"/>
        <v>LSL</v>
      </c>
      <c r="F39" s="48">
        <v>6.8</v>
      </c>
      <c r="G39" s="46">
        <f t="shared" si="6"/>
        <v>110.29411764705883</v>
      </c>
      <c r="H39" s="55">
        <f t="shared" si="7"/>
        <v>13.786764705882353</v>
      </c>
    </row>
    <row r="40" spans="1:8" ht="12.75">
      <c r="A40" s="45" t="s">
        <v>982</v>
      </c>
      <c r="B40" s="46">
        <f ca="1" t="shared" si="0"/>
        <v>65</v>
      </c>
      <c r="C40" s="46">
        <f ca="1" t="shared" si="1"/>
        <v>61</v>
      </c>
      <c r="D40" s="46">
        <f ca="1" t="shared" si="2"/>
        <v>643000</v>
      </c>
      <c r="E40" s="47" t="str">
        <f ca="1" t="shared" si="3"/>
        <v>TZS</v>
      </c>
      <c r="F40" s="48">
        <v>1100</v>
      </c>
      <c r="G40" s="46">
        <f t="shared" si="6"/>
        <v>584.5454545454545</v>
      </c>
      <c r="H40" s="55">
        <f t="shared" si="7"/>
        <v>9.582712369597616</v>
      </c>
    </row>
    <row r="41" spans="1:8" ht="12.75">
      <c r="A41" s="45" t="s">
        <v>2699</v>
      </c>
      <c r="B41" s="46">
        <f ca="1" t="shared" si="0"/>
        <v>0</v>
      </c>
      <c r="C41" s="46">
        <f ca="1" t="shared" si="1"/>
        <v>15</v>
      </c>
      <c r="D41" s="46">
        <f ca="1" t="shared" si="2"/>
        <v>66500</v>
      </c>
      <c r="E41" s="47" t="str">
        <f ca="1">IF(ISERROR(RIGHT(INDIRECT("'"&amp;A41&amp;"'!E5"),3)),"",RIGHT(INDIRECT("'"&amp;A41&amp;"'!E5"),3))</f>
        <v>KMF</v>
      </c>
      <c r="F41" s="48">
        <v>300</v>
      </c>
      <c r="G41" s="46">
        <f t="shared" si="6"/>
        <v>221.66666666666666</v>
      </c>
      <c r="H41" s="55">
        <f t="shared" si="7"/>
        <v>14.777777777777777</v>
      </c>
    </row>
    <row r="42" spans="1:8" ht="12.75">
      <c r="A42" s="45" t="s">
        <v>3402</v>
      </c>
      <c r="B42" s="46">
        <f ca="1" t="shared" si="0"/>
        <v>0</v>
      </c>
      <c r="C42" s="46">
        <f ca="1" t="shared" si="1"/>
        <v>14</v>
      </c>
      <c r="D42" s="46">
        <f ca="1" t="shared" si="2"/>
        <v>196400</v>
      </c>
      <c r="E42" s="47" t="str">
        <f ca="1">IF(ISERROR(RIGHT(INDIRECT("'"&amp;A42&amp;"'!E5"),3)),"",RIGHT(INDIRECT("'"&amp;A42&amp;"'!E5"),3))</f>
        <v>MGA</v>
      </c>
      <c r="F42" s="48">
        <v>1600</v>
      </c>
      <c r="G42" s="46">
        <f t="shared" si="6"/>
        <v>122.75</v>
      </c>
      <c r="H42" s="55">
        <f t="shared" si="7"/>
        <v>8.767857142857142</v>
      </c>
    </row>
    <row r="43" spans="1:8" ht="12.75">
      <c r="A43" s="45" t="s">
        <v>3425</v>
      </c>
      <c r="B43" s="46">
        <f ca="1" t="shared" si="0"/>
        <v>0</v>
      </c>
      <c r="C43" s="46">
        <f ca="1" t="shared" si="1"/>
        <v>11</v>
      </c>
      <c r="D43" s="46">
        <f ca="1" t="shared" si="2"/>
        <v>4800</v>
      </c>
      <c r="E43" s="47" t="str">
        <f ca="1">IF(ISERROR(RIGHT(INDIRECT("'"&amp;A43&amp;"'!E5"),3)),"",RIGHT(INDIRECT("'"&amp;A43&amp;"'!E5"),3))</f>
        <v>MUR</v>
      </c>
      <c r="F43" s="48">
        <v>25</v>
      </c>
      <c r="G43" s="46">
        <f t="shared" si="6"/>
        <v>192</v>
      </c>
      <c r="H43" s="55">
        <f t="shared" si="7"/>
        <v>17.454545454545453</v>
      </c>
    </row>
    <row r="44" spans="1:8" ht="12.75">
      <c r="A44" s="45" t="s">
        <v>1835</v>
      </c>
      <c r="B44" s="46">
        <f ca="1" t="shared" si="0"/>
        <v>0</v>
      </c>
      <c r="C44" s="46">
        <f ca="1" t="shared" si="1"/>
        <v>3</v>
      </c>
      <c r="D44" s="46">
        <f ca="1" t="shared" si="2"/>
        <v>500</v>
      </c>
      <c r="E44" s="47" t="str">
        <f ca="1">IF(ISERROR(RIGHT(INDIRECT("'"&amp;A44&amp;"'!E5"),3)),"",RIGHT(INDIRECT("'"&amp;A44&amp;"'!E5"),3))</f>
        <v>SCR</v>
      </c>
      <c r="F44" s="48">
        <v>8.1</v>
      </c>
      <c r="G44" s="46">
        <f t="shared" si="6"/>
        <v>61.7283950617284</v>
      </c>
      <c r="H44" s="55">
        <f t="shared" si="7"/>
        <v>20.5761316872428</v>
      </c>
    </row>
    <row r="45" spans="1:8" ht="12.75">
      <c r="A45" s="45" t="s">
        <v>805</v>
      </c>
      <c r="B45" s="46">
        <f ca="1" t="shared" si="0"/>
        <v>75</v>
      </c>
      <c r="C45" s="46">
        <f ca="1" t="shared" si="1"/>
        <v>45</v>
      </c>
      <c r="D45" s="46">
        <f ca="1" t="shared" si="2"/>
        <v>12245</v>
      </c>
      <c r="E45" s="47" t="str">
        <f ca="1" t="shared" si="3"/>
        <v>KES</v>
      </c>
      <c r="F45" s="48">
        <v>61</v>
      </c>
      <c r="G45" s="46">
        <f aca="true" t="shared" si="8" ref="G45:G58">IF(SUM(D45),D45/F45,"")</f>
        <v>200.7377049180328</v>
      </c>
      <c r="H45" s="55">
        <f aca="true" t="shared" si="9" ref="H45:H58">IF(SUM(D45),G45/C45,"")</f>
        <v>4.460837887067395</v>
      </c>
    </row>
    <row r="46" spans="1:8" ht="12.75">
      <c r="A46" s="45" t="s">
        <v>2245</v>
      </c>
      <c r="B46" s="46">
        <f ca="1">IF(ISERROR(SUM(INDIRECT("'"&amp;A46&amp;"'!H:H"))),"",COUNTA(INDIRECT("'"&amp;A46&amp;"'!H:H")))</f>
        <v>52</v>
      </c>
      <c r="C46" s="46">
        <f ca="1" t="shared" si="1"/>
        <v>33</v>
      </c>
      <c r="D46" s="46">
        <f ca="1" t="shared" si="2"/>
        <v>217500</v>
      </c>
      <c r="E46" s="47" t="str">
        <f ca="1" t="shared" si="3"/>
        <v>UGX</v>
      </c>
      <c r="F46" s="48">
        <v>1600</v>
      </c>
      <c r="G46" s="46">
        <f t="shared" si="8"/>
        <v>135.9375</v>
      </c>
      <c r="H46" s="55">
        <f t="shared" si="9"/>
        <v>4.119318181818182</v>
      </c>
    </row>
    <row r="47" spans="1:8" ht="12.75">
      <c r="A47" s="45" t="s">
        <v>2324</v>
      </c>
      <c r="B47" s="46">
        <f aca="true" ca="1" t="shared" si="10" ref="B47:B58">IF(ISERROR(SUM(INDIRECT("'"&amp;A47&amp;"'!H:H"))),"",COUNTA(INDIRECT("'"&amp;A47&amp;"'!H:H")))</f>
        <v>18</v>
      </c>
      <c r="C47" s="46">
        <f ca="1" t="shared" si="1"/>
        <v>1</v>
      </c>
      <c r="D47" s="46">
        <f ca="1" t="shared" si="2"/>
        <v>3000</v>
      </c>
      <c r="E47" s="47" t="str">
        <f ca="1" t="shared" si="3"/>
        <v>RWF</v>
      </c>
      <c r="F47" s="48">
        <v>525</v>
      </c>
      <c r="G47" s="46">
        <f t="shared" si="8"/>
        <v>5.714285714285714</v>
      </c>
      <c r="H47" s="55">
        <f t="shared" si="9"/>
        <v>5.714285714285714</v>
      </c>
    </row>
    <row r="48" spans="1:8" ht="12.75">
      <c r="A48" s="45" t="s">
        <v>3388</v>
      </c>
      <c r="B48" s="46">
        <f ca="1" t="shared" si="10"/>
      </c>
      <c r="C48" s="46">
        <f ca="1" t="shared" si="1"/>
      </c>
      <c r="D48" s="46">
        <f ca="1" t="shared" si="2"/>
      </c>
      <c r="E48" s="47">
        <f ca="1" t="shared" si="3"/>
      </c>
      <c r="F48" s="48"/>
      <c r="G48" s="46">
        <f t="shared" si="8"/>
      </c>
      <c r="H48" s="55">
        <f t="shared" si="9"/>
      </c>
    </row>
    <row r="49" spans="1:8" ht="12.75">
      <c r="A49" s="45" t="s">
        <v>3159</v>
      </c>
      <c r="B49" s="46">
        <f ca="1" t="shared" si="10"/>
      </c>
      <c r="C49" s="46">
        <f ca="1" t="shared" si="1"/>
      </c>
      <c r="D49" s="46">
        <f ca="1" t="shared" si="2"/>
      </c>
      <c r="E49" s="47">
        <f ca="1" t="shared" si="3"/>
      </c>
      <c r="F49" s="48"/>
      <c r="G49" s="46">
        <f t="shared" si="8"/>
      </c>
      <c r="H49" s="55">
        <f t="shared" si="9"/>
      </c>
    </row>
    <row r="50" spans="1:8" ht="12.75">
      <c r="A50" s="45" t="s">
        <v>1593</v>
      </c>
      <c r="B50" s="46">
        <f ca="1" t="shared" si="10"/>
      </c>
      <c r="C50" s="46">
        <f ca="1" t="shared" si="1"/>
      </c>
      <c r="D50" s="46">
        <f ca="1" t="shared" si="2"/>
      </c>
      <c r="E50" s="47">
        <f ca="1" t="shared" si="3"/>
      </c>
      <c r="F50" s="48"/>
      <c r="G50" s="46">
        <f t="shared" si="8"/>
      </c>
      <c r="H50" s="55">
        <f t="shared" si="9"/>
      </c>
    </row>
    <row r="51" spans="1:8" ht="12.75">
      <c r="A51" s="45" t="s">
        <v>644</v>
      </c>
      <c r="B51" s="46">
        <f ca="1" t="shared" si="10"/>
      </c>
      <c r="C51" s="46">
        <f ca="1" t="shared" si="1"/>
      </c>
      <c r="D51" s="46">
        <f ca="1" t="shared" si="2"/>
      </c>
      <c r="E51" s="47">
        <f ca="1" t="shared" si="3"/>
      </c>
      <c r="F51" s="48"/>
      <c r="G51" s="46">
        <f t="shared" si="8"/>
      </c>
      <c r="H51" s="55">
        <f t="shared" si="9"/>
      </c>
    </row>
    <row r="52" spans="1:8" ht="12.75">
      <c r="A52" s="45" t="s">
        <v>1442</v>
      </c>
      <c r="B52" s="46">
        <f ca="1" t="shared" si="10"/>
      </c>
      <c r="C52" s="46">
        <f ca="1" t="shared" si="1"/>
      </c>
      <c r="D52" s="46">
        <f ca="1" t="shared" si="2"/>
      </c>
      <c r="E52" s="47">
        <f ca="1" t="shared" si="3"/>
      </c>
      <c r="F52" s="48"/>
      <c r="G52" s="46">
        <f t="shared" si="8"/>
      </c>
      <c r="H52" s="55">
        <f t="shared" si="9"/>
      </c>
    </row>
    <row r="53" spans="1:8" ht="12.75">
      <c r="A53" s="45" t="s">
        <v>1838</v>
      </c>
      <c r="B53" s="46">
        <f ca="1" t="shared" si="10"/>
      </c>
      <c r="C53" s="46">
        <f ca="1" t="shared" si="1"/>
      </c>
      <c r="D53" s="46">
        <f ca="1" t="shared" si="2"/>
      </c>
      <c r="E53" s="47">
        <f ca="1" t="shared" si="3"/>
      </c>
      <c r="F53" s="48"/>
      <c r="G53" s="46">
        <f t="shared" si="8"/>
      </c>
      <c r="H53" s="55">
        <f t="shared" si="9"/>
      </c>
    </row>
    <row r="54" spans="1:8" ht="12.75">
      <c r="A54" s="45" t="s">
        <v>3155</v>
      </c>
      <c r="B54" s="46">
        <f ca="1" t="shared" si="10"/>
      </c>
      <c r="C54" s="46">
        <f ca="1" t="shared" si="1"/>
      </c>
      <c r="D54" s="46">
        <f ca="1" t="shared" si="2"/>
      </c>
      <c r="E54" s="47">
        <f ca="1" t="shared" si="3"/>
      </c>
      <c r="F54" s="48"/>
      <c r="G54" s="46">
        <f t="shared" si="8"/>
      </c>
      <c r="H54" s="55">
        <f t="shared" si="9"/>
      </c>
    </row>
    <row r="55" spans="1:8" ht="12.75">
      <c r="A55" s="45"/>
      <c r="B55" s="46">
        <f ca="1" t="shared" si="10"/>
      </c>
      <c r="C55" s="46">
        <f ca="1" t="shared" si="1"/>
      </c>
      <c r="D55" s="46">
        <f ca="1" t="shared" si="2"/>
      </c>
      <c r="E55" s="47">
        <f ca="1" t="shared" si="3"/>
      </c>
      <c r="F55" s="48"/>
      <c r="G55" s="46">
        <f t="shared" si="8"/>
      </c>
      <c r="H55" s="55">
        <f t="shared" si="9"/>
      </c>
    </row>
    <row r="56" spans="1:8" ht="12.75">
      <c r="A56" s="45"/>
      <c r="B56" s="46">
        <f ca="1" t="shared" si="10"/>
      </c>
      <c r="C56" s="46">
        <f ca="1" t="shared" si="1"/>
      </c>
      <c r="D56" s="46">
        <f ca="1" t="shared" si="2"/>
      </c>
      <c r="E56" s="47">
        <f ca="1" t="shared" si="3"/>
      </c>
      <c r="F56" s="48"/>
      <c r="G56" s="46">
        <f t="shared" si="8"/>
      </c>
      <c r="H56" s="55">
        <f t="shared" si="9"/>
      </c>
    </row>
    <row r="57" spans="1:8" ht="12.75">
      <c r="A57" s="45"/>
      <c r="B57" s="46">
        <f ca="1" t="shared" si="10"/>
      </c>
      <c r="C57" s="46">
        <f ca="1" t="shared" si="1"/>
      </c>
      <c r="D57" s="46">
        <f ca="1" t="shared" si="2"/>
      </c>
      <c r="E57" s="47">
        <f ca="1" t="shared" si="3"/>
      </c>
      <c r="F57" s="48"/>
      <c r="G57" s="46">
        <f t="shared" si="8"/>
      </c>
      <c r="H57" s="55">
        <f t="shared" si="9"/>
      </c>
    </row>
    <row r="58" spans="1:8" ht="13.5" thickBot="1">
      <c r="A58" s="49"/>
      <c r="B58" s="50">
        <f ca="1" t="shared" si="10"/>
      </c>
      <c r="C58" s="50">
        <f ca="1" t="shared" si="1"/>
      </c>
      <c r="D58" s="50">
        <f ca="1" t="shared" si="2"/>
      </c>
      <c r="E58" s="51">
        <f ca="1" t="shared" si="3"/>
      </c>
      <c r="F58" s="52"/>
      <c r="G58" s="50">
        <f t="shared" si="8"/>
      </c>
      <c r="H58" s="56">
        <f t="shared" si="9"/>
      </c>
    </row>
    <row r="59" spans="1:8" ht="13.5" thickBot="1">
      <c r="A59" s="44" t="s">
        <v>2343</v>
      </c>
      <c r="B59" s="12">
        <f>SUM(B4:B58)</f>
        <v>618</v>
      </c>
      <c r="C59" s="12">
        <f>SUM(C4:C58)</f>
        <v>861</v>
      </c>
      <c r="D59" s="12"/>
      <c r="E59" s="13"/>
      <c r="F59" s="14"/>
      <c r="G59" s="12">
        <f>SUM(G4:G58)</f>
        <v>10193.362340141528</v>
      </c>
      <c r="H59" s="57">
        <f>G59/C59</f>
        <v>11.83898065057088</v>
      </c>
    </row>
  </sheetData>
  <printOptions/>
  <pageMargins left="0.75" right="0.75" top="1" bottom="1" header="0.5" footer="0.5"/>
  <pageSetup fitToHeight="1" fitToWidth="1" horizontalDpi="1200" verticalDpi="12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I14"/>
  <sheetViews>
    <sheetView workbookViewId="0" topLeftCell="A1">
      <pane ySplit="5" topLeftCell="BM6" activePane="bottomLeft" state="frozen"/>
      <selection pane="topLeft" activeCell="A6" sqref="A6"/>
      <selection pane="bottomLeft" activeCell="A6" sqref="A6"/>
    </sheetView>
  </sheetViews>
  <sheetFormatPr defaultColWidth="9.140625" defaultRowHeight="12.75"/>
  <cols>
    <col min="1" max="1" width="15.7109375" style="5" customWidth="1"/>
    <col min="2" max="2" width="22.7109375" style="6" customWidth="1"/>
    <col min="3" max="3" width="10.7109375" style="5" customWidth="1"/>
    <col min="4" max="4" width="8.7109375" style="7" customWidth="1"/>
    <col min="5" max="6" width="10.7109375" style="7" customWidth="1"/>
    <col min="7" max="7" width="13.28125" style="5" customWidth="1"/>
    <col min="8" max="8" width="14.28125" style="5" customWidth="1"/>
    <col min="9" max="9" width="40.7109375" style="5" customWidth="1"/>
    <col min="10" max="16384" width="9.140625" style="5" customWidth="1"/>
  </cols>
  <sheetData>
    <row r="1" spans="1:9" ht="26.25">
      <c r="A1" s="27" t="s">
        <v>108</v>
      </c>
      <c r="B1" s="28"/>
      <c r="C1" s="27"/>
      <c r="D1" s="27"/>
      <c r="E1" s="27"/>
      <c r="F1" s="27"/>
      <c r="G1" s="27"/>
      <c r="H1" s="27"/>
      <c r="I1" s="27"/>
    </row>
    <row r="2" spans="1:9" ht="26.25">
      <c r="A2" s="27" t="s">
        <v>2722</v>
      </c>
      <c r="B2" s="28"/>
      <c r="C2" s="27"/>
      <c r="D2" s="27"/>
      <c r="E2" s="27"/>
      <c r="F2" s="27"/>
      <c r="G2" s="27"/>
      <c r="H2" s="27"/>
      <c r="I2" s="27"/>
    </row>
    <row r="3" spans="1:9" ht="26.25">
      <c r="A3" s="27" t="str">
        <f ca="1">MID(CELL("Filename",A1),FIND("]",CELL("Filename",A1))+1,LEN(CELL("Filename",A1)))</f>
        <v>Senegal</v>
      </c>
      <c r="B3" s="28"/>
      <c r="C3" s="27"/>
      <c r="D3" s="27"/>
      <c r="E3" s="27"/>
      <c r="F3" s="27"/>
      <c r="G3" s="27"/>
      <c r="H3" s="27"/>
      <c r="I3" s="27"/>
    </row>
    <row r="4" spans="1:9" ht="12" customHeight="1" thickBot="1">
      <c r="A4" s="41"/>
      <c r="B4" s="41"/>
      <c r="C4" s="41" t="s">
        <v>3069</v>
      </c>
      <c r="D4" s="41"/>
      <c r="E4" s="41"/>
      <c r="F4" s="41"/>
      <c r="G4" s="41" t="s">
        <v>2802</v>
      </c>
      <c r="H4" s="41"/>
      <c r="I4" s="41" t="s">
        <v>458</v>
      </c>
    </row>
    <row r="5" spans="1:9" s="8" customFormat="1" ht="13.5" thickBot="1">
      <c r="A5" s="9" t="s">
        <v>2744</v>
      </c>
      <c r="B5" s="15" t="s">
        <v>1815</v>
      </c>
      <c r="C5" s="11" t="s">
        <v>2745</v>
      </c>
      <c r="D5" s="11" t="s">
        <v>2345</v>
      </c>
      <c r="E5" s="11" t="str">
        <f>"Cost "&amp;IF(ISERROR(INDEX(CurCodes!$A$8:$D$206,MATCH(A3,CurCodes!$C$8:$C$206,),1)),"",INDEX(CurCodes!$A$8:$D$206,MATCH(A3,CurCodes!$C$8:$C$206,),1))</f>
        <v>Cost XOF</v>
      </c>
      <c r="F5" s="11" t="str">
        <f>SUBSTITUTE(E5,"Cost","Total")</f>
        <v>Total XOF</v>
      </c>
      <c r="G5" s="16" t="s">
        <v>3232</v>
      </c>
      <c r="H5" s="16"/>
      <c r="I5" s="10" t="s">
        <v>1523</v>
      </c>
    </row>
    <row r="6" spans="1:9" ht="45">
      <c r="A6" s="17" t="s">
        <v>2527</v>
      </c>
      <c r="B6" s="18" t="s">
        <v>2529</v>
      </c>
      <c r="C6" s="19">
        <v>38868</v>
      </c>
      <c r="D6" s="20">
        <v>6</v>
      </c>
      <c r="E6" s="20">
        <v>5000</v>
      </c>
      <c r="F6" s="20">
        <f aca="true" t="shared" si="0" ref="F6:F14">E6*D6</f>
        <v>30000</v>
      </c>
      <c r="G6" s="21" t="s">
        <v>48</v>
      </c>
      <c r="H6" s="22" t="s">
        <v>49</v>
      </c>
      <c r="I6" s="23" t="s">
        <v>1698</v>
      </c>
    </row>
    <row r="7" spans="1:9" ht="45">
      <c r="A7" s="17" t="s">
        <v>1700</v>
      </c>
      <c r="B7" s="18" t="s">
        <v>1701</v>
      </c>
      <c r="C7" s="19">
        <v>38874</v>
      </c>
      <c r="D7" s="20">
        <v>1</v>
      </c>
      <c r="E7" s="20">
        <v>2000</v>
      </c>
      <c r="F7" s="20">
        <f t="shared" si="0"/>
        <v>2000</v>
      </c>
      <c r="G7" s="21" t="s">
        <v>50</v>
      </c>
      <c r="H7" s="22" t="s">
        <v>51</v>
      </c>
      <c r="I7" s="23" t="s">
        <v>1704</v>
      </c>
    </row>
    <row r="8" spans="1:9" ht="67.5">
      <c r="A8" s="17" t="s">
        <v>1702</v>
      </c>
      <c r="B8" s="18" t="s">
        <v>1703</v>
      </c>
      <c r="C8" s="19">
        <v>38875</v>
      </c>
      <c r="D8" s="20">
        <v>4</v>
      </c>
      <c r="E8" s="20">
        <v>10000</v>
      </c>
      <c r="F8" s="20">
        <f t="shared" si="0"/>
        <v>40000</v>
      </c>
      <c r="G8" s="21" t="s">
        <v>52</v>
      </c>
      <c r="H8" s="22" t="s">
        <v>53</v>
      </c>
      <c r="I8" s="23" t="s">
        <v>1391</v>
      </c>
    </row>
    <row r="9" spans="1:9" ht="67.5">
      <c r="A9" s="17" t="s">
        <v>1705</v>
      </c>
      <c r="B9" s="18" t="s">
        <v>1707</v>
      </c>
      <c r="C9" s="19">
        <v>38879</v>
      </c>
      <c r="D9" s="20">
        <v>15</v>
      </c>
      <c r="E9" s="20">
        <v>0</v>
      </c>
      <c r="F9" s="20">
        <f t="shared" si="0"/>
        <v>0</v>
      </c>
      <c r="G9" s="21" t="s">
        <v>54</v>
      </c>
      <c r="H9" s="22" t="s">
        <v>55</v>
      </c>
      <c r="I9" s="23" t="s">
        <v>1706</v>
      </c>
    </row>
    <row r="10" spans="1:9" ht="45">
      <c r="A10" s="17" t="s">
        <v>363</v>
      </c>
      <c r="B10" s="18" t="s">
        <v>3060</v>
      </c>
      <c r="C10" s="19">
        <v>38906</v>
      </c>
      <c r="D10" s="20">
        <v>1</v>
      </c>
      <c r="E10" s="20">
        <v>6500</v>
      </c>
      <c r="F10" s="20">
        <f t="shared" si="0"/>
        <v>6500</v>
      </c>
      <c r="G10" s="21" t="s">
        <v>56</v>
      </c>
      <c r="H10" s="22" t="s">
        <v>57</v>
      </c>
      <c r="I10" s="23" t="s">
        <v>3061</v>
      </c>
    </row>
    <row r="11" spans="1:9" ht="90">
      <c r="A11" s="17" t="s">
        <v>364</v>
      </c>
      <c r="B11" s="18" t="s">
        <v>3062</v>
      </c>
      <c r="C11" s="19">
        <v>38907</v>
      </c>
      <c r="D11" s="20">
        <v>1</v>
      </c>
      <c r="E11" s="20"/>
      <c r="F11" s="20">
        <f t="shared" si="0"/>
        <v>0</v>
      </c>
      <c r="G11" s="21" t="s">
        <v>58</v>
      </c>
      <c r="H11" s="22" t="s">
        <v>59</v>
      </c>
      <c r="I11" s="23" t="s">
        <v>3064</v>
      </c>
    </row>
    <row r="12" spans="1:9" ht="12.75">
      <c r="A12" s="17" t="s">
        <v>365</v>
      </c>
      <c r="B12" s="18" t="s">
        <v>367</v>
      </c>
      <c r="C12" s="19">
        <v>38912</v>
      </c>
      <c r="D12" s="20">
        <v>2</v>
      </c>
      <c r="E12" s="20"/>
      <c r="F12" s="20">
        <f t="shared" si="0"/>
        <v>0</v>
      </c>
      <c r="G12" s="21"/>
      <c r="H12" s="22"/>
      <c r="I12" s="23" t="s">
        <v>368</v>
      </c>
    </row>
    <row r="13" spans="1:9" ht="12.75">
      <c r="A13" s="17" t="s">
        <v>366</v>
      </c>
      <c r="B13" s="18" t="s">
        <v>367</v>
      </c>
      <c r="C13" s="19">
        <v>38914</v>
      </c>
      <c r="D13" s="20">
        <v>1</v>
      </c>
      <c r="E13" s="20"/>
      <c r="F13" s="20">
        <f t="shared" si="0"/>
        <v>0</v>
      </c>
      <c r="G13" s="21"/>
      <c r="H13" s="22"/>
      <c r="I13" s="23" t="s">
        <v>368</v>
      </c>
    </row>
    <row r="14" spans="1:9" ht="45">
      <c r="A14" s="17" t="s">
        <v>1271</v>
      </c>
      <c r="B14" s="18" t="s">
        <v>3240</v>
      </c>
      <c r="C14" s="19">
        <v>38947</v>
      </c>
      <c r="D14" s="20">
        <v>1</v>
      </c>
      <c r="E14" s="20"/>
      <c r="F14" s="20">
        <f t="shared" si="0"/>
        <v>0</v>
      </c>
      <c r="G14" s="21" t="s">
        <v>60</v>
      </c>
      <c r="H14" s="22" t="s">
        <v>61</v>
      </c>
      <c r="I14" s="23" t="s">
        <v>3344</v>
      </c>
    </row>
  </sheetData>
  <printOptions/>
  <pageMargins left="0.5" right="0.5" top="0.5" bottom="0.5" header="0.5" footer="0.5"/>
  <pageSetup fitToHeight="0" fitToWidth="1" horizontalDpi="1200" verticalDpi="1200" orientation="landscape" scale="89" r:id="rId1"/>
</worksheet>
</file>

<file path=xl/worksheets/sheet11.xml><?xml version="1.0" encoding="utf-8"?>
<worksheet xmlns="http://schemas.openxmlformats.org/spreadsheetml/2006/main" xmlns:r="http://schemas.openxmlformats.org/officeDocument/2006/relationships">
  <sheetPr>
    <pageSetUpPr fitToPage="1"/>
  </sheetPr>
  <dimension ref="A1:I9"/>
  <sheetViews>
    <sheetView workbookViewId="0" topLeftCell="A1">
      <pane ySplit="5" topLeftCell="BM6" activePane="bottomLeft" state="frozen"/>
      <selection pane="topLeft" activeCell="A6" sqref="A6"/>
      <selection pane="bottomLeft" activeCell="A6" sqref="A6"/>
    </sheetView>
  </sheetViews>
  <sheetFormatPr defaultColWidth="9.140625" defaultRowHeight="12.75"/>
  <cols>
    <col min="1" max="1" width="15.7109375" style="5" customWidth="1"/>
    <col min="2" max="2" width="22.7109375" style="6" customWidth="1"/>
    <col min="3" max="3" width="10.7109375" style="5" customWidth="1"/>
    <col min="4" max="4" width="8.7109375" style="7" customWidth="1"/>
    <col min="5" max="6" width="10.7109375" style="7" customWidth="1"/>
    <col min="7" max="7" width="13.28125" style="5" customWidth="1"/>
    <col min="8" max="8" width="14.28125" style="5" customWidth="1"/>
    <col min="9" max="9" width="40.7109375" style="5" customWidth="1"/>
    <col min="10" max="16384" width="9.140625" style="5" customWidth="1"/>
  </cols>
  <sheetData>
    <row r="1" spans="1:9" ht="26.25">
      <c r="A1" s="27" t="s">
        <v>108</v>
      </c>
      <c r="B1" s="28"/>
      <c r="C1" s="27"/>
      <c r="D1" s="27"/>
      <c r="E1" s="27"/>
      <c r="F1" s="27"/>
      <c r="G1" s="27"/>
      <c r="H1" s="27"/>
      <c r="I1" s="27"/>
    </row>
    <row r="2" spans="1:9" ht="26.25">
      <c r="A2" s="27" t="s">
        <v>2722</v>
      </c>
      <c r="B2" s="28"/>
      <c r="C2" s="27"/>
      <c r="D2" s="27"/>
      <c r="E2" s="27"/>
      <c r="F2" s="27"/>
      <c r="G2" s="27"/>
      <c r="H2" s="27"/>
      <c r="I2" s="27"/>
    </row>
    <row r="3" spans="1:9" ht="26.25">
      <c r="A3" s="27" t="str">
        <f ca="1">MID(CELL("Filename",A1),FIND("]",CELL("Filename",A1))+1,LEN(CELL("Filename",A1)))</f>
        <v>Cape Verde</v>
      </c>
      <c r="B3" s="28"/>
      <c r="C3" s="27"/>
      <c r="D3" s="27"/>
      <c r="E3" s="27"/>
      <c r="F3" s="27"/>
      <c r="G3" s="27"/>
      <c r="H3" s="27"/>
      <c r="I3" s="27"/>
    </row>
    <row r="4" spans="1:9" ht="12.75" thickBot="1">
      <c r="A4" s="41"/>
      <c r="B4" s="41"/>
      <c r="C4" s="41" t="s">
        <v>3070</v>
      </c>
      <c r="D4" s="41"/>
      <c r="E4" s="41"/>
      <c r="F4" s="41"/>
      <c r="G4" s="41" t="s">
        <v>2802</v>
      </c>
      <c r="H4" s="41"/>
      <c r="I4" s="41" t="s">
        <v>458</v>
      </c>
    </row>
    <row r="5" spans="1:9" s="8" customFormat="1" ht="13.5" thickBot="1">
      <c r="A5" s="9" t="s">
        <v>2744</v>
      </c>
      <c r="B5" s="15" t="s">
        <v>1815</v>
      </c>
      <c r="C5" s="11" t="s">
        <v>2745</v>
      </c>
      <c r="D5" s="11" t="s">
        <v>2345</v>
      </c>
      <c r="E5" s="11" t="str">
        <f>"Cost "&amp;IF(ISERROR(INDEX(CurCodes!$A$8:$D$206,MATCH(A3,CurCodes!$C$8:$C$206,),1)),"",INDEX(CurCodes!$A$8:$D$206,MATCH(A3,CurCodes!$C$8:$C$206,),1))</f>
        <v>Cost CVE</v>
      </c>
      <c r="F5" s="11" t="str">
        <f>SUBSTITUTE(E5,"Cost","Total")</f>
        <v>Total CVE</v>
      </c>
      <c r="G5" s="16" t="s">
        <v>3232</v>
      </c>
      <c r="H5" s="16"/>
      <c r="I5" s="10" t="s">
        <v>1523</v>
      </c>
    </row>
    <row r="6" spans="1:9" ht="33.75">
      <c r="A6" s="17" t="s">
        <v>1709</v>
      </c>
      <c r="B6" s="18" t="s">
        <v>1710</v>
      </c>
      <c r="C6" s="19" t="s">
        <v>1847</v>
      </c>
      <c r="D6" s="20">
        <v>3</v>
      </c>
      <c r="E6" s="20">
        <v>2500</v>
      </c>
      <c r="F6" s="20">
        <f>E6*D6</f>
        <v>7500</v>
      </c>
      <c r="G6" s="21"/>
      <c r="H6" s="22"/>
      <c r="I6" s="23" t="s">
        <v>2359</v>
      </c>
    </row>
    <row r="7" spans="1:9" ht="33.75">
      <c r="A7" s="17" t="s">
        <v>1711</v>
      </c>
      <c r="B7" s="18" t="s">
        <v>1712</v>
      </c>
      <c r="C7" s="19">
        <v>38882</v>
      </c>
      <c r="D7" s="20">
        <v>4</v>
      </c>
      <c r="E7" s="20">
        <v>1500</v>
      </c>
      <c r="F7" s="20">
        <f>E7*D7</f>
        <v>6000</v>
      </c>
      <c r="G7" s="21"/>
      <c r="H7" s="22"/>
      <c r="I7" s="23" t="s">
        <v>1846</v>
      </c>
    </row>
    <row r="8" spans="1:9" ht="33.75">
      <c r="A8" s="17" t="s">
        <v>3055</v>
      </c>
      <c r="B8" s="18" t="s">
        <v>3056</v>
      </c>
      <c r="C8" s="19">
        <v>38887</v>
      </c>
      <c r="D8" s="20">
        <v>3</v>
      </c>
      <c r="E8" s="20">
        <v>3100</v>
      </c>
      <c r="F8" s="20">
        <f>E8*D8</f>
        <v>9300</v>
      </c>
      <c r="G8" s="21"/>
      <c r="H8" s="22"/>
      <c r="I8" s="23" t="s">
        <v>1848</v>
      </c>
    </row>
    <row r="9" spans="1:9" ht="45">
      <c r="A9" s="17" t="s">
        <v>3057</v>
      </c>
      <c r="B9" s="18" t="s">
        <v>3058</v>
      </c>
      <c r="C9" s="19">
        <v>38891</v>
      </c>
      <c r="D9" s="20">
        <v>2</v>
      </c>
      <c r="E9" s="20">
        <v>3000</v>
      </c>
      <c r="F9" s="20">
        <f>E9*D9</f>
        <v>6000</v>
      </c>
      <c r="G9" s="21"/>
      <c r="H9" s="22"/>
      <c r="I9" s="23" t="s">
        <v>1849</v>
      </c>
    </row>
  </sheetData>
  <printOptions/>
  <pageMargins left="0.5" right="0.5" top="0.5" bottom="0.5" header="0.5" footer="0.5"/>
  <pageSetup fitToHeight="0" fitToWidth="1" horizontalDpi="1200" verticalDpi="1200" orientation="landscape" scale="89" r:id="rId1"/>
</worksheet>
</file>

<file path=xl/worksheets/sheet12.xml><?xml version="1.0" encoding="utf-8"?>
<worksheet xmlns="http://schemas.openxmlformats.org/spreadsheetml/2006/main" xmlns:r="http://schemas.openxmlformats.org/officeDocument/2006/relationships">
  <sheetPr>
    <pageSetUpPr fitToPage="1"/>
  </sheetPr>
  <dimension ref="A1:I11"/>
  <sheetViews>
    <sheetView workbookViewId="0" topLeftCell="A1">
      <pane ySplit="5" topLeftCell="BM6" activePane="bottomLeft" state="frozen"/>
      <selection pane="topLeft" activeCell="A6" sqref="A6"/>
      <selection pane="bottomLeft" activeCell="A6" sqref="A6"/>
    </sheetView>
  </sheetViews>
  <sheetFormatPr defaultColWidth="9.140625" defaultRowHeight="12.75"/>
  <cols>
    <col min="1" max="1" width="15.7109375" style="5" customWidth="1"/>
    <col min="2" max="2" width="22.7109375" style="6" customWidth="1"/>
    <col min="3" max="3" width="10.7109375" style="5" customWidth="1"/>
    <col min="4" max="4" width="8.7109375" style="7" customWidth="1"/>
    <col min="5" max="6" width="10.7109375" style="7" customWidth="1"/>
    <col min="7" max="7" width="13.28125" style="5" customWidth="1"/>
    <col min="8" max="8" width="14.28125" style="5" customWidth="1"/>
    <col min="9" max="9" width="40.7109375" style="5" customWidth="1"/>
    <col min="10" max="16384" width="9.140625" style="5" customWidth="1"/>
  </cols>
  <sheetData>
    <row r="1" spans="1:9" ht="26.25">
      <c r="A1" s="27" t="s">
        <v>108</v>
      </c>
      <c r="B1" s="28"/>
      <c r="C1" s="27"/>
      <c r="D1" s="27"/>
      <c r="E1" s="27"/>
      <c r="F1" s="27"/>
      <c r="G1" s="27"/>
      <c r="H1" s="27"/>
      <c r="I1" s="27"/>
    </row>
    <row r="2" spans="1:9" ht="26.25">
      <c r="A2" s="27" t="s">
        <v>2722</v>
      </c>
      <c r="B2" s="28"/>
      <c r="C2" s="27"/>
      <c r="D2" s="27"/>
      <c r="E2" s="27"/>
      <c r="F2" s="27"/>
      <c r="G2" s="27"/>
      <c r="H2" s="27"/>
      <c r="I2" s="27"/>
    </row>
    <row r="3" spans="1:9" ht="26.25">
      <c r="A3" s="27" t="str">
        <f ca="1">MID(CELL("Filename",A1),FIND("]",CELL("Filename",A1))+1,LEN(CELL("Filename",A1)))</f>
        <v>Gambia</v>
      </c>
      <c r="B3" s="28"/>
      <c r="C3" s="27"/>
      <c r="D3" s="27"/>
      <c r="E3" s="27"/>
      <c r="F3" s="27"/>
      <c r="G3" s="27"/>
      <c r="H3" s="27"/>
      <c r="I3" s="27"/>
    </row>
    <row r="4" spans="1:9" ht="12.75" thickBot="1">
      <c r="A4" s="41"/>
      <c r="B4" s="41"/>
      <c r="C4" s="41" t="s">
        <v>3069</v>
      </c>
      <c r="D4" s="41"/>
      <c r="E4" s="41"/>
      <c r="F4" s="41"/>
      <c r="G4" s="41" t="s">
        <v>2802</v>
      </c>
      <c r="H4" s="41"/>
      <c r="I4" s="41" t="s">
        <v>458</v>
      </c>
    </row>
    <row r="5" spans="1:9" s="8" customFormat="1" ht="13.5" thickBot="1">
      <c r="A5" s="9" t="s">
        <v>2744</v>
      </c>
      <c r="B5" s="15" t="s">
        <v>1815</v>
      </c>
      <c r="C5" s="11" t="s">
        <v>2745</v>
      </c>
      <c r="D5" s="11" t="s">
        <v>2345</v>
      </c>
      <c r="E5" s="11" t="str">
        <f>"Cost "&amp;IF(ISERROR(INDEX(CurCodes!$A$8:$D$206,MATCH(A3,CurCodes!$C$8:$C$206,),1)),"",INDEX(CurCodes!$A$8:$D$206,MATCH(A3,CurCodes!$C$8:$C$206,),1))</f>
        <v>Cost GMD</v>
      </c>
      <c r="F5" s="11" t="str">
        <f>SUBSTITUTE(E5,"Cost","Total")</f>
        <v>Total GMD</v>
      </c>
      <c r="G5" s="16" t="s">
        <v>3232</v>
      </c>
      <c r="H5" s="16"/>
      <c r="I5" s="10" t="s">
        <v>1523</v>
      </c>
    </row>
    <row r="6" spans="1:9" ht="67.5">
      <c r="A6" s="17" t="s">
        <v>3065</v>
      </c>
      <c r="B6" s="18" t="s">
        <v>3066</v>
      </c>
      <c r="C6" s="19">
        <v>38908</v>
      </c>
      <c r="D6" s="20">
        <v>8</v>
      </c>
      <c r="E6" s="20">
        <v>200</v>
      </c>
      <c r="F6" s="20">
        <f aca="true" t="shared" si="0" ref="F6:F11">E6*D6</f>
        <v>1600</v>
      </c>
      <c r="G6" s="21" t="s">
        <v>62</v>
      </c>
      <c r="H6" s="22" t="s">
        <v>63</v>
      </c>
      <c r="I6" s="23" t="s">
        <v>2717</v>
      </c>
    </row>
    <row r="7" spans="1:9" ht="33.75">
      <c r="A7" s="17" t="s">
        <v>3065</v>
      </c>
      <c r="B7" s="18" t="s">
        <v>1186</v>
      </c>
      <c r="C7" s="19">
        <v>38935</v>
      </c>
      <c r="D7" s="20">
        <v>2</v>
      </c>
      <c r="E7" s="20">
        <v>345</v>
      </c>
      <c r="F7" s="20">
        <f t="shared" si="0"/>
        <v>690</v>
      </c>
      <c r="G7" s="21"/>
      <c r="H7" s="22"/>
      <c r="I7" s="23" t="s">
        <v>2302</v>
      </c>
    </row>
    <row r="8" spans="1:9" ht="33.75">
      <c r="A8" s="17" t="s">
        <v>369</v>
      </c>
      <c r="B8" s="18" t="s">
        <v>2297</v>
      </c>
      <c r="C8" s="19">
        <v>38941</v>
      </c>
      <c r="D8" s="20">
        <v>2</v>
      </c>
      <c r="E8" s="20">
        <v>6500</v>
      </c>
      <c r="F8" s="20">
        <f t="shared" si="0"/>
        <v>13000</v>
      </c>
      <c r="G8" s="21" t="s">
        <v>64</v>
      </c>
      <c r="H8" s="22" t="s">
        <v>65</v>
      </c>
      <c r="I8" s="23" t="s">
        <v>2303</v>
      </c>
    </row>
    <row r="9" spans="1:9" ht="56.25">
      <c r="A9" s="17" t="s">
        <v>370</v>
      </c>
      <c r="B9" s="18" t="s">
        <v>2298</v>
      </c>
      <c r="C9" s="19">
        <v>38943</v>
      </c>
      <c r="D9" s="20">
        <v>1</v>
      </c>
      <c r="E9" s="20">
        <v>300</v>
      </c>
      <c r="F9" s="20">
        <f t="shared" si="0"/>
        <v>300</v>
      </c>
      <c r="G9" s="21" t="s">
        <v>66</v>
      </c>
      <c r="H9" s="22" t="s">
        <v>67</v>
      </c>
      <c r="I9" s="23" t="s">
        <v>3450</v>
      </c>
    </row>
    <row r="10" spans="1:9" ht="22.5">
      <c r="A10" s="17" t="s">
        <v>371</v>
      </c>
      <c r="B10" s="18" t="s">
        <v>2299</v>
      </c>
      <c r="C10" s="19">
        <v>38944</v>
      </c>
      <c r="D10" s="20">
        <v>2</v>
      </c>
      <c r="E10" s="20">
        <v>400</v>
      </c>
      <c r="F10" s="20">
        <f t="shared" si="0"/>
        <v>800</v>
      </c>
      <c r="G10" s="21" t="s">
        <v>68</v>
      </c>
      <c r="H10" s="22" t="s">
        <v>69</v>
      </c>
      <c r="I10" s="23" t="s">
        <v>3451</v>
      </c>
    </row>
    <row r="11" spans="1:9" ht="45">
      <c r="A11" s="17" t="s">
        <v>2300</v>
      </c>
      <c r="B11" s="18" t="s">
        <v>2301</v>
      </c>
      <c r="C11" s="19">
        <v>38946</v>
      </c>
      <c r="D11" s="20">
        <v>1</v>
      </c>
      <c r="E11" s="20">
        <v>250</v>
      </c>
      <c r="F11" s="20">
        <f t="shared" si="0"/>
        <v>250</v>
      </c>
      <c r="G11" s="21" t="s">
        <v>70</v>
      </c>
      <c r="H11" s="22" t="s">
        <v>71</v>
      </c>
      <c r="I11" s="23" t="s">
        <v>3452</v>
      </c>
    </row>
  </sheetData>
  <printOptions/>
  <pageMargins left="0.5" right="0.5" top="0.5" bottom="0.5" header="0.5" footer="0.5"/>
  <pageSetup fitToHeight="0" fitToWidth="1" horizontalDpi="1200" verticalDpi="1200" orientation="landscape" scale="89" r:id="rId1"/>
</worksheet>
</file>

<file path=xl/worksheets/sheet13.xml><?xml version="1.0" encoding="utf-8"?>
<worksheet xmlns="http://schemas.openxmlformats.org/spreadsheetml/2006/main" xmlns:r="http://schemas.openxmlformats.org/officeDocument/2006/relationships">
  <sheetPr>
    <pageSetUpPr fitToPage="1"/>
  </sheetPr>
  <dimension ref="A1:I9"/>
  <sheetViews>
    <sheetView workbookViewId="0" topLeftCell="A1">
      <pane ySplit="5" topLeftCell="BM6" activePane="bottomLeft" state="frozen"/>
      <selection pane="topLeft" activeCell="A6" sqref="A6"/>
      <selection pane="bottomLeft" activeCell="A6" sqref="A6"/>
    </sheetView>
  </sheetViews>
  <sheetFormatPr defaultColWidth="9.140625" defaultRowHeight="12.75"/>
  <cols>
    <col min="1" max="1" width="15.7109375" style="5" customWidth="1"/>
    <col min="2" max="2" width="22.7109375" style="6" customWidth="1"/>
    <col min="3" max="3" width="10.7109375" style="5" customWidth="1"/>
    <col min="4" max="4" width="8.7109375" style="7" customWidth="1"/>
    <col min="5" max="6" width="10.7109375" style="7" customWidth="1"/>
    <col min="7" max="7" width="13.28125" style="5" customWidth="1"/>
    <col min="8" max="8" width="14.28125" style="5" customWidth="1"/>
    <col min="9" max="9" width="40.7109375" style="5" customWidth="1"/>
    <col min="10" max="16384" width="9.140625" style="5" customWidth="1"/>
  </cols>
  <sheetData>
    <row r="1" spans="1:9" ht="26.25">
      <c r="A1" s="27" t="s">
        <v>108</v>
      </c>
      <c r="B1" s="28"/>
      <c r="C1" s="27"/>
      <c r="D1" s="27"/>
      <c r="E1" s="27"/>
      <c r="F1" s="27"/>
      <c r="G1" s="27"/>
      <c r="H1" s="27"/>
      <c r="I1" s="27"/>
    </row>
    <row r="2" spans="1:9" ht="26.25">
      <c r="A2" s="27" t="s">
        <v>2722</v>
      </c>
      <c r="B2" s="28"/>
      <c r="C2" s="27"/>
      <c r="D2" s="27"/>
      <c r="E2" s="27"/>
      <c r="F2" s="27"/>
      <c r="G2" s="27"/>
      <c r="H2" s="27"/>
      <c r="I2" s="27"/>
    </row>
    <row r="3" spans="1:9" ht="26.25">
      <c r="A3" s="27" t="str">
        <f ca="1">MID(CELL("Filename",A1),FIND("]",CELL("Filename",A1))+1,LEN(CELL("Filename",A1)))</f>
        <v>Guinea-Bissau</v>
      </c>
      <c r="B3" s="28"/>
      <c r="C3" s="27"/>
      <c r="D3" s="27"/>
      <c r="E3" s="27"/>
      <c r="F3" s="27"/>
      <c r="G3" s="27"/>
      <c r="H3" s="27"/>
      <c r="I3" s="27"/>
    </row>
    <row r="4" spans="1:9" ht="12.75" thickBot="1">
      <c r="A4" s="41"/>
      <c r="B4" s="41"/>
      <c r="C4" s="41" t="s">
        <v>3070</v>
      </c>
      <c r="D4" s="41"/>
      <c r="E4" s="41"/>
      <c r="F4" s="41"/>
      <c r="G4" s="41" t="s">
        <v>2802</v>
      </c>
      <c r="H4" s="41"/>
      <c r="I4" s="41" t="s">
        <v>458</v>
      </c>
    </row>
    <row r="5" spans="1:9" s="8" customFormat="1" ht="13.5" thickBot="1">
      <c r="A5" s="9" t="s">
        <v>2744</v>
      </c>
      <c r="B5" s="15" t="s">
        <v>1815</v>
      </c>
      <c r="C5" s="11" t="s">
        <v>2745</v>
      </c>
      <c r="D5" s="11" t="s">
        <v>2345</v>
      </c>
      <c r="E5" s="11" t="str">
        <f>"Cost "&amp;IF(ISERROR(INDEX(CurCodes!$A$8:$D$206,MATCH(A3,CurCodes!$C$8:$C$206,),1)),"",INDEX(CurCodes!$A$8:$D$206,MATCH(A3,CurCodes!$C$8:$C$206,),1))</f>
        <v>Cost GWP</v>
      </c>
      <c r="F5" s="11" t="str">
        <f>SUBSTITUTE(E5,"Cost","Total")</f>
        <v>Total GWP</v>
      </c>
      <c r="G5" s="16" t="s">
        <v>3232</v>
      </c>
      <c r="H5" s="16"/>
      <c r="I5" s="10" t="s">
        <v>1523</v>
      </c>
    </row>
    <row r="6" spans="1:9" ht="45">
      <c r="A6" s="17" t="s">
        <v>1187</v>
      </c>
      <c r="B6" s="18" t="s">
        <v>1806</v>
      </c>
      <c r="C6" s="19">
        <v>38915</v>
      </c>
      <c r="D6" s="20">
        <v>2</v>
      </c>
      <c r="E6" s="20">
        <v>25000</v>
      </c>
      <c r="F6" s="20">
        <f>E6*D6</f>
        <v>50000</v>
      </c>
      <c r="G6" s="21"/>
      <c r="H6" s="22"/>
      <c r="I6" s="23" t="s">
        <v>2718</v>
      </c>
    </row>
    <row r="7" spans="1:9" ht="56.25">
      <c r="A7" s="17" t="s">
        <v>1807</v>
      </c>
      <c r="B7" s="18" t="s">
        <v>1808</v>
      </c>
      <c r="C7" s="19">
        <v>38917</v>
      </c>
      <c r="D7" s="20">
        <v>2</v>
      </c>
      <c r="E7" s="20">
        <v>8000</v>
      </c>
      <c r="F7" s="20">
        <f>E7*D7</f>
        <v>16000</v>
      </c>
      <c r="G7" s="21"/>
      <c r="H7" s="22"/>
      <c r="I7" s="23" t="s">
        <v>2719</v>
      </c>
    </row>
    <row r="8" spans="1:9" ht="56.25">
      <c r="A8" s="17" t="s">
        <v>1809</v>
      </c>
      <c r="B8" s="18" t="s">
        <v>1810</v>
      </c>
      <c r="C8" s="19">
        <v>38919</v>
      </c>
      <c r="D8" s="20">
        <v>1</v>
      </c>
      <c r="E8" s="20">
        <v>25000</v>
      </c>
      <c r="F8" s="20">
        <f>E8*D8</f>
        <v>25000</v>
      </c>
      <c r="G8" s="21"/>
      <c r="H8" s="22"/>
      <c r="I8" s="23" t="s">
        <v>589</v>
      </c>
    </row>
    <row r="9" spans="1:9" ht="45">
      <c r="A9" s="17" t="s">
        <v>1811</v>
      </c>
      <c r="B9" s="18" t="s">
        <v>1812</v>
      </c>
      <c r="C9" s="19">
        <v>38920</v>
      </c>
      <c r="D9" s="20">
        <v>1</v>
      </c>
      <c r="E9" s="20">
        <v>8000</v>
      </c>
      <c r="F9" s="20">
        <f>E9*D9</f>
        <v>8000</v>
      </c>
      <c r="G9" s="21"/>
      <c r="H9" s="22"/>
      <c r="I9" s="23" t="s">
        <v>590</v>
      </c>
    </row>
  </sheetData>
  <printOptions/>
  <pageMargins left="0.5" right="0.5" top="0.5" bottom="0.5" header="0.5" footer="0.5"/>
  <pageSetup fitToHeight="0" fitToWidth="1" horizontalDpi="1200" verticalDpi="1200" orientation="landscape" scale="89" r:id="rId1"/>
</worksheet>
</file>

<file path=xl/worksheets/sheet14.xml><?xml version="1.0" encoding="utf-8"?>
<worksheet xmlns="http://schemas.openxmlformats.org/spreadsheetml/2006/main" xmlns:r="http://schemas.openxmlformats.org/officeDocument/2006/relationships">
  <sheetPr>
    <pageSetUpPr fitToPage="1"/>
  </sheetPr>
  <dimension ref="A1:I7"/>
  <sheetViews>
    <sheetView workbookViewId="0" topLeftCell="A1">
      <pane ySplit="5" topLeftCell="BM6" activePane="bottomLeft" state="frozen"/>
      <selection pane="topLeft" activeCell="A6" sqref="A6"/>
      <selection pane="bottomLeft" activeCell="A6" sqref="A6"/>
    </sheetView>
  </sheetViews>
  <sheetFormatPr defaultColWidth="9.140625" defaultRowHeight="12.75"/>
  <cols>
    <col min="1" max="1" width="15.7109375" style="5" customWidth="1"/>
    <col min="2" max="2" width="22.7109375" style="6" customWidth="1"/>
    <col min="3" max="3" width="10.7109375" style="5" customWidth="1"/>
    <col min="4" max="4" width="8.7109375" style="7" customWidth="1"/>
    <col min="5" max="6" width="10.7109375" style="7" customWidth="1"/>
    <col min="7" max="7" width="13.28125" style="5" customWidth="1"/>
    <col min="8" max="8" width="14.28125" style="5" customWidth="1"/>
    <col min="9" max="9" width="40.7109375" style="5" customWidth="1"/>
    <col min="10" max="16384" width="9.140625" style="5" customWidth="1"/>
  </cols>
  <sheetData>
    <row r="1" spans="1:9" ht="26.25">
      <c r="A1" s="27" t="s">
        <v>108</v>
      </c>
      <c r="B1" s="28"/>
      <c r="C1" s="27"/>
      <c r="D1" s="27"/>
      <c r="E1" s="27"/>
      <c r="F1" s="27"/>
      <c r="G1" s="27"/>
      <c r="H1" s="27"/>
      <c r="I1" s="27"/>
    </row>
    <row r="2" spans="1:9" ht="26.25">
      <c r="A2" s="27" t="s">
        <v>2722</v>
      </c>
      <c r="B2" s="28"/>
      <c r="C2" s="27"/>
      <c r="D2" s="27"/>
      <c r="E2" s="27"/>
      <c r="F2" s="27"/>
      <c r="G2" s="27"/>
      <c r="H2" s="27"/>
      <c r="I2" s="27"/>
    </row>
    <row r="3" spans="1:9" ht="26.25">
      <c r="A3" s="27" t="str">
        <f ca="1">MID(CELL("Filename",A1),FIND("]",CELL("Filename",A1))+1,LEN(CELL("Filename",A1)))</f>
        <v>Guinea-Conakry</v>
      </c>
      <c r="B3" s="28"/>
      <c r="C3" s="27"/>
      <c r="D3" s="27"/>
      <c r="E3" s="27"/>
      <c r="F3" s="27"/>
      <c r="G3" s="27"/>
      <c r="H3" s="27"/>
      <c r="I3" s="27"/>
    </row>
    <row r="4" spans="1:9" ht="12.75" thickBot="1">
      <c r="A4" s="41"/>
      <c r="B4" s="41"/>
      <c r="C4" s="41" t="s">
        <v>3070</v>
      </c>
      <c r="D4" s="41"/>
      <c r="E4" s="41"/>
      <c r="F4" s="41"/>
      <c r="G4" s="41" t="s">
        <v>2802</v>
      </c>
      <c r="H4" s="41"/>
      <c r="I4" s="41" t="s">
        <v>458</v>
      </c>
    </row>
    <row r="5" spans="1:9" s="8" customFormat="1" ht="13.5" thickBot="1">
      <c r="A5" s="9" t="s">
        <v>2744</v>
      </c>
      <c r="B5" s="15" t="s">
        <v>1815</v>
      </c>
      <c r="C5" s="11" t="s">
        <v>2745</v>
      </c>
      <c r="D5" s="11" t="s">
        <v>2345</v>
      </c>
      <c r="E5" s="11" t="str">
        <f>"Cost "&amp;IF(ISERROR(INDEX(CurCodes!$A$8:$D$206,MATCH(A3,CurCodes!$C$8:$C$206,),1)),"",INDEX(CurCodes!$A$8:$D$206,MATCH(A3,CurCodes!$C$8:$C$206,),1))</f>
        <v>Cost GNF</v>
      </c>
      <c r="F5" s="11" t="str">
        <f>SUBSTITUTE(E5,"Cost","Total")</f>
        <v>Total GNF</v>
      </c>
      <c r="G5" s="16" t="s">
        <v>3232</v>
      </c>
      <c r="H5" s="16"/>
      <c r="I5" s="10" t="s">
        <v>1523</v>
      </c>
    </row>
    <row r="6" spans="1:9" ht="45">
      <c r="A6" s="17" t="s">
        <v>591</v>
      </c>
      <c r="B6" s="18" t="s">
        <v>594</v>
      </c>
      <c r="C6" s="19">
        <v>38921</v>
      </c>
      <c r="D6" s="20">
        <v>3</v>
      </c>
      <c r="E6" s="20">
        <v>30000</v>
      </c>
      <c r="F6" s="20">
        <f>E6*D6</f>
        <v>90000</v>
      </c>
      <c r="G6" s="21"/>
      <c r="H6" s="22"/>
      <c r="I6" s="23" t="s">
        <v>308</v>
      </c>
    </row>
    <row r="7" spans="1:9" ht="78.75">
      <c r="A7" s="17" t="s">
        <v>592</v>
      </c>
      <c r="B7" s="18" t="s">
        <v>593</v>
      </c>
      <c r="C7" s="19">
        <v>38924</v>
      </c>
      <c r="D7" s="20">
        <v>3</v>
      </c>
      <c r="E7" s="20">
        <v>170000</v>
      </c>
      <c r="F7" s="20">
        <f>E7*D7</f>
        <v>510000</v>
      </c>
      <c r="G7" s="21"/>
      <c r="H7" s="22"/>
      <c r="I7" s="23" t="s">
        <v>902</v>
      </c>
    </row>
  </sheetData>
  <printOptions/>
  <pageMargins left="0.5" right="0.5" top="0.5" bottom="0.5" header="0.5" footer="0.5"/>
  <pageSetup fitToHeight="0" fitToWidth="1" horizontalDpi="1200" verticalDpi="1200" orientation="landscape" scale="89" r:id="rId1"/>
</worksheet>
</file>

<file path=xl/worksheets/sheet15.xml><?xml version="1.0" encoding="utf-8"?>
<worksheet xmlns="http://schemas.openxmlformats.org/spreadsheetml/2006/main" xmlns:r="http://schemas.openxmlformats.org/officeDocument/2006/relationships">
  <sheetPr>
    <pageSetUpPr fitToPage="1"/>
  </sheetPr>
  <dimension ref="A1:I10"/>
  <sheetViews>
    <sheetView workbookViewId="0" topLeftCell="A1">
      <pane ySplit="5" topLeftCell="BM6" activePane="bottomLeft" state="frozen"/>
      <selection pane="topLeft" activeCell="A6" sqref="A6"/>
      <selection pane="bottomLeft" activeCell="A6" sqref="A6"/>
    </sheetView>
  </sheetViews>
  <sheetFormatPr defaultColWidth="9.140625" defaultRowHeight="12.75"/>
  <cols>
    <col min="1" max="1" width="15.7109375" style="5" customWidth="1"/>
    <col min="2" max="2" width="22.7109375" style="6" customWidth="1"/>
    <col min="3" max="3" width="10.7109375" style="5" customWidth="1"/>
    <col min="4" max="4" width="8.7109375" style="7" customWidth="1"/>
    <col min="5" max="6" width="10.7109375" style="7" customWidth="1"/>
    <col min="7" max="7" width="13.28125" style="5" customWidth="1"/>
    <col min="8" max="8" width="14.28125" style="5" customWidth="1"/>
    <col min="9" max="9" width="40.7109375" style="5" customWidth="1"/>
    <col min="10" max="16384" width="9.140625" style="5" customWidth="1"/>
  </cols>
  <sheetData>
    <row r="1" spans="1:9" ht="26.25">
      <c r="A1" s="27" t="s">
        <v>108</v>
      </c>
      <c r="B1" s="28"/>
      <c r="C1" s="27"/>
      <c r="D1" s="27"/>
      <c r="E1" s="27"/>
      <c r="F1" s="27"/>
      <c r="G1" s="27"/>
      <c r="H1" s="27"/>
      <c r="I1" s="27"/>
    </row>
    <row r="2" spans="1:9" ht="26.25">
      <c r="A2" s="27" t="s">
        <v>2722</v>
      </c>
      <c r="B2" s="28"/>
      <c r="C2" s="27"/>
      <c r="D2" s="27"/>
      <c r="E2" s="27"/>
      <c r="F2" s="27"/>
      <c r="G2" s="27"/>
      <c r="H2" s="27"/>
      <c r="I2" s="27"/>
    </row>
    <row r="3" spans="1:9" ht="26.25">
      <c r="A3" s="27" t="str">
        <f ca="1">MID(CELL("Filename",A1),FIND("]",CELL("Filename",A1))+1,LEN(CELL("Filename",A1)))</f>
        <v>Sierra Leone</v>
      </c>
      <c r="B3" s="28"/>
      <c r="C3" s="27"/>
      <c r="D3" s="27"/>
      <c r="E3" s="27"/>
      <c r="F3" s="27"/>
      <c r="G3" s="27"/>
      <c r="H3" s="27"/>
      <c r="I3" s="27"/>
    </row>
    <row r="4" spans="1:9" ht="12.75" thickBot="1">
      <c r="A4" s="41"/>
      <c r="B4" s="41"/>
      <c r="C4" s="41" t="s">
        <v>3070</v>
      </c>
      <c r="D4" s="41"/>
      <c r="E4" s="41"/>
      <c r="F4" s="41"/>
      <c r="G4" s="41" t="s">
        <v>2802</v>
      </c>
      <c r="H4" s="41"/>
      <c r="I4" s="41" t="s">
        <v>458</v>
      </c>
    </row>
    <row r="5" spans="1:9" s="8" customFormat="1" ht="13.5" thickBot="1">
      <c r="A5" s="9" t="s">
        <v>2744</v>
      </c>
      <c r="B5" s="15" t="s">
        <v>1815</v>
      </c>
      <c r="C5" s="11" t="s">
        <v>2745</v>
      </c>
      <c r="D5" s="11" t="s">
        <v>2345</v>
      </c>
      <c r="E5" s="11" t="str">
        <f>"Cost "&amp;IF(ISERROR(INDEX(CurCodes!$A$8:$D$206,MATCH(A3,CurCodes!$C$8:$C$206,),1)),"",INDEX(CurCodes!$A$8:$D$206,MATCH(A3,CurCodes!$C$8:$C$206,),1))</f>
        <v>Cost SLL</v>
      </c>
      <c r="F5" s="11" t="str">
        <f>SUBSTITUTE(E5,"Cost","Total")</f>
        <v>Total SLL</v>
      </c>
      <c r="G5" s="16" t="s">
        <v>3232</v>
      </c>
      <c r="H5" s="16"/>
      <c r="I5" s="10" t="s">
        <v>1523</v>
      </c>
    </row>
    <row r="6" spans="1:9" ht="45">
      <c r="A6" s="17" t="s">
        <v>309</v>
      </c>
      <c r="B6" s="18" t="s">
        <v>310</v>
      </c>
      <c r="C6" s="19">
        <v>38927</v>
      </c>
      <c r="D6" s="20">
        <v>1</v>
      </c>
      <c r="E6" s="20">
        <v>100000</v>
      </c>
      <c r="F6" s="20">
        <f>E6*D6</f>
        <v>100000</v>
      </c>
      <c r="G6" s="21"/>
      <c r="H6" s="22"/>
      <c r="I6" s="23" t="s">
        <v>23</v>
      </c>
    </row>
    <row r="7" spans="1:9" ht="56.25">
      <c r="A7" s="17" t="s">
        <v>372</v>
      </c>
      <c r="B7" s="18" t="s">
        <v>311</v>
      </c>
      <c r="C7" s="19">
        <v>38928</v>
      </c>
      <c r="D7" s="20">
        <v>1</v>
      </c>
      <c r="E7" s="20">
        <v>60000</v>
      </c>
      <c r="F7" s="20">
        <f>E7*D7</f>
        <v>60000</v>
      </c>
      <c r="G7" s="21"/>
      <c r="H7" s="22"/>
      <c r="I7" s="23" t="s">
        <v>3468</v>
      </c>
    </row>
    <row r="8" spans="1:9" ht="33.75">
      <c r="A8" s="17" t="s">
        <v>372</v>
      </c>
      <c r="B8" s="18" t="s">
        <v>312</v>
      </c>
      <c r="C8" s="19">
        <v>38929</v>
      </c>
      <c r="D8" s="20">
        <v>2</v>
      </c>
      <c r="E8" s="20">
        <v>75000</v>
      </c>
      <c r="F8" s="20">
        <f>E8*D8</f>
        <v>150000</v>
      </c>
      <c r="G8" s="21"/>
      <c r="H8" s="22"/>
      <c r="I8" s="23" t="s">
        <v>3469</v>
      </c>
    </row>
    <row r="9" spans="1:9" ht="45">
      <c r="A9" s="17" t="s">
        <v>3470</v>
      </c>
      <c r="B9" s="18" t="s">
        <v>3471</v>
      </c>
      <c r="C9" s="19">
        <v>38930</v>
      </c>
      <c r="D9" s="20">
        <v>2</v>
      </c>
      <c r="E9" s="20">
        <v>55000</v>
      </c>
      <c r="F9" s="20">
        <f>E9*D9</f>
        <v>110000</v>
      </c>
      <c r="G9" s="21"/>
      <c r="H9" s="22"/>
      <c r="I9" s="23" t="s">
        <v>903</v>
      </c>
    </row>
    <row r="10" spans="1:9" ht="33.75">
      <c r="A10" s="17" t="s">
        <v>3472</v>
      </c>
      <c r="B10" s="18" t="s">
        <v>373</v>
      </c>
      <c r="C10" s="19">
        <v>38932</v>
      </c>
      <c r="D10" s="20">
        <v>2</v>
      </c>
      <c r="E10" s="20">
        <v>75000</v>
      </c>
      <c r="F10" s="20">
        <f>E10*D10</f>
        <v>150000</v>
      </c>
      <c r="G10" s="21"/>
      <c r="H10" s="22"/>
      <c r="I10" s="23" t="s">
        <v>2296</v>
      </c>
    </row>
  </sheetData>
  <printOptions/>
  <pageMargins left="0.5" right="0.5" top="0.5" bottom="0.5" header="0.5" footer="0.5"/>
  <pageSetup fitToHeight="0" fitToWidth="1" horizontalDpi="1200" verticalDpi="1200" orientation="landscape" scale="89" r:id="rId1"/>
</worksheet>
</file>

<file path=xl/worksheets/sheet16.xml><?xml version="1.0" encoding="utf-8"?>
<worksheet xmlns="http://schemas.openxmlformats.org/spreadsheetml/2006/main" xmlns:r="http://schemas.openxmlformats.org/officeDocument/2006/relationships">
  <sheetPr>
    <pageSetUpPr fitToPage="1"/>
  </sheetPr>
  <dimension ref="A1:I26"/>
  <sheetViews>
    <sheetView workbookViewId="0" topLeftCell="A1">
      <pane ySplit="5" topLeftCell="BM6" activePane="bottomLeft" state="frozen"/>
      <selection pane="topLeft" activeCell="A6" sqref="A6"/>
      <selection pane="bottomLeft" activeCell="A6" sqref="A6"/>
    </sheetView>
  </sheetViews>
  <sheetFormatPr defaultColWidth="9.140625" defaultRowHeight="12.75"/>
  <cols>
    <col min="1" max="1" width="15.7109375" style="0" customWidth="1"/>
    <col min="2" max="2" width="22.7109375" style="3" customWidth="1"/>
    <col min="3" max="3" width="10.7109375" style="0" customWidth="1"/>
    <col min="4" max="4" width="8.7109375" style="2" customWidth="1"/>
    <col min="5" max="6" width="10.7109375" style="2" customWidth="1"/>
    <col min="7" max="7" width="13.28125" style="0" customWidth="1"/>
    <col min="8" max="8" width="14.28125" style="0" customWidth="1"/>
    <col min="9" max="9" width="40.7109375" style="0" customWidth="1"/>
  </cols>
  <sheetData>
    <row r="1" spans="1:9" ht="26.25">
      <c r="A1" s="27" t="s">
        <v>108</v>
      </c>
      <c r="B1" s="28"/>
      <c r="C1" s="27"/>
      <c r="D1" s="27"/>
      <c r="E1" s="27"/>
      <c r="F1" s="27"/>
      <c r="G1" s="27"/>
      <c r="H1" s="27"/>
      <c r="I1" s="27"/>
    </row>
    <row r="2" spans="1:9" ht="26.25">
      <c r="A2" s="27" t="s">
        <v>2722</v>
      </c>
      <c r="B2" s="28"/>
      <c r="C2" s="27"/>
      <c r="D2" s="27"/>
      <c r="E2" s="27"/>
      <c r="F2" s="27"/>
      <c r="G2" s="27"/>
      <c r="H2" s="27"/>
      <c r="I2" s="27"/>
    </row>
    <row r="3" spans="1:9" ht="26.25">
      <c r="A3" s="27" t="str">
        <f ca="1">MID(CELL("Filename",A1),FIND("]",CELL("Filename",A1))+1,LEN(CELL("Filename",A1)))</f>
        <v>Mali</v>
      </c>
      <c r="B3" s="28"/>
      <c r="C3" s="27"/>
      <c r="D3" s="27"/>
      <c r="E3" s="27"/>
      <c r="F3" s="27"/>
      <c r="G3" s="27"/>
      <c r="H3" s="27"/>
      <c r="I3" s="27"/>
    </row>
    <row r="4" spans="1:9" ht="13.5" thickBot="1">
      <c r="A4" s="41"/>
      <c r="B4" s="41"/>
      <c r="C4" s="41" t="s">
        <v>3069</v>
      </c>
      <c r="D4" s="41"/>
      <c r="E4" s="41"/>
      <c r="F4" s="41"/>
      <c r="G4" s="41" t="s">
        <v>2802</v>
      </c>
      <c r="H4" s="41"/>
      <c r="I4" s="41" t="s">
        <v>458</v>
      </c>
    </row>
    <row r="5" spans="1:9" s="1" customFormat="1" ht="13.5" thickBot="1">
      <c r="A5" s="9" t="s">
        <v>2744</v>
      </c>
      <c r="B5" s="15" t="s">
        <v>1815</v>
      </c>
      <c r="C5" s="11" t="s">
        <v>2745</v>
      </c>
      <c r="D5" s="11" t="s">
        <v>2345</v>
      </c>
      <c r="E5" s="11" t="str">
        <f>"Cost "&amp;IF(ISERROR(INDEX(CurCodes!$A$8:$D$206,MATCH(A3,CurCodes!$C$8:$C$206,),1)),"",INDEX(CurCodes!$A$8:$D$206,MATCH(A3,CurCodes!$C$8:$C$206,),1))</f>
        <v>Cost XOF</v>
      </c>
      <c r="F5" s="11" t="str">
        <f>SUBSTITUTE(E5,"Cost","Total")</f>
        <v>Total XOF</v>
      </c>
      <c r="G5" s="16" t="s">
        <v>3232</v>
      </c>
      <c r="H5" s="16"/>
      <c r="I5" s="10" t="s">
        <v>1523</v>
      </c>
    </row>
    <row r="6" spans="1:9" ht="33.75">
      <c r="A6" s="17" t="s">
        <v>3453</v>
      </c>
      <c r="B6" s="18" t="s">
        <v>3240</v>
      </c>
      <c r="C6" s="19">
        <v>38948</v>
      </c>
      <c r="D6" s="20">
        <v>1</v>
      </c>
      <c r="E6" s="20">
        <v>0</v>
      </c>
      <c r="F6" s="20">
        <f>D6*E6</f>
        <v>0</v>
      </c>
      <c r="G6" s="21" t="s">
        <v>72</v>
      </c>
      <c r="H6" s="22" t="s">
        <v>73</v>
      </c>
      <c r="I6" s="23" t="s">
        <v>1272</v>
      </c>
    </row>
    <row r="7" spans="1:9" ht="33.75">
      <c r="A7" s="17" t="s">
        <v>3455</v>
      </c>
      <c r="B7" s="18" t="s">
        <v>3240</v>
      </c>
      <c r="C7" s="19">
        <v>38949</v>
      </c>
      <c r="D7" s="20">
        <v>1</v>
      </c>
      <c r="E7" s="20">
        <v>0</v>
      </c>
      <c r="F7" s="20">
        <f aca="true" t="shared" si="0" ref="F7:F26">D7*E7</f>
        <v>0</v>
      </c>
      <c r="G7" s="21" t="s">
        <v>74</v>
      </c>
      <c r="H7" s="22" t="s">
        <v>75</v>
      </c>
      <c r="I7" s="23" t="s">
        <v>1145</v>
      </c>
    </row>
    <row r="8" spans="1:9" ht="33.75">
      <c r="A8" s="17" t="s">
        <v>3458</v>
      </c>
      <c r="B8" s="18" t="s">
        <v>3456</v>
      </c>
      <c r="C8" s="19">
        <v>38950</v>
      </c>
      <c r="D8" s="20">
        <v>1</v>
      </c>
      <c r="E8" s="20">
        <v>4000</v>
      </c>
      <c r="F8" s="20">
        <f t="shared" si="0"/>
        <v>4000</v>
      </c>
      <c r="G8" s="21" t="s">
        <v>76</v>
      </c>
      <c r="H8" s="22" t="s">
        <v>77</v>
      </c>
      <c r="I8" s="23" t="s">
        <v>1512</v>
      </c>
    </row>
    <row r="9" spans="1:9" ht="67.5">
      <c r="A9" s="17" t="s">
        <v>3458</v>
      </c>
      <c r="B9" s="18" t="s">
        <v>3457</v>
      </c>
      <c r="C9" s="19">
        <v>38951</v>
      </c>
      <c r="D9" s="20">
        <v>2</v>
      </c>
      <c r="E9" s="20">
        <v>7000</v>
      </c>
      <c r="F9" s="20">
        <f t="shared" si="0"/>
        <v>14000</v>
      </c>
      <c r="G9" s="21" t="s">
        <v>78</v>
      </c>
      <c r="H9" s="22" t="s">
        <v>79</v>
      </c>
      <c r="I9" s="23" t="s">
        <v>683</v>
      </c>
    </row>
    <row r="10" spans="1:9" ht="22.5">
      <c r="A10" s="17" t="s">
        <v>3459</v>
      </c>
      <c r="B10" s="18" t="s">
        <v>3240</v>
      </c>
      <c r="C10" s="19">
        <v>38953</v>
      </c>
      <c r="D10" s="20">
        <v>1</v>
      </c>
      <c r="E10" s="20">
        <v>0</v>
      </c>
      <c r="F10" s="20">
        <f t="shared" si="0"/>
        <v>0</v>
      </c>
      <c r="G10" s="21" t="s">
        <v>80</v>
      </c>
      <c r="H10" s="22" t="s">
        <v>81</v>
      </c>
      <c r="I10" s="23" t="s">
        <v>684</v>
      </c>
    </row>
    <row r="11" spans="1:9" ht="22.5">
      <c r="A11" s="17" t="s">
        <v>3460</v>
      </c>
      <c r="B11" s="18" t="s">
        <v>3240</v>
      </c>
      <c r="C11" s="19">
        <v>38954</v>
      </c>
      <c r="D11" s="20">
        <v>1</v>
      </c>
      <c r="E11" s="20">
        <v>0</v>
      </c>
      <c r="F11" s="20">
        <f t="shared" si="0"/>
        <v>0</v>
      </c>
      <c r="G11" s="21" t="s">
        <v>82</v>
      </c>
      <c r="H11" s="22" t="s">
        <v>83</v>
      </c>
      <c r="I11" s="23" t="s">
        <v>685</v>
      </c>
    </row>
    <row r="12" spans="1:9" ht="33.75">
      <c r="A12" s="17" t="s">
        <v>1262</v>
      </c>
      <c r="B12" s="18" t="s">
        <v>1263</v>
      </c>
      <c r="C12" s="19">
        <v>38955</v>
      </c>
      <c r="D12" s="20">
        <v>1</v>
      </c>
      <c r="E12" s="20">
        <v>5000</v>
      </c>
      <c r="F12" s="20">
        <f t="shared" si="0"/>
        <v>5000</v>
      </c>
      <c r="G12" s="21" t="s">
        <v>84</v>
      </c>
      <c r="H12" s="22" t="s">
        <v>85</v>
      </c>
      <c r="I12" s="23" t="s">
        <v>686</v>
      </c>
    </row>
    <row r="13" spans="1:9" ht="45">
      <c r="A13" s="17" t="s">
        <v>1264</v>
      </c>
      <c r="B13" s="18" t="s">
        <v>1265</v>
      </c>
      <c r="C13" s="19">
        <v>38956</v>
      </c>
      <c r="D13" s="20">
        <v>1</v>
      </c>
      <c r="E13" s="20">
        <v>2000</v>
      </c>
      <c r="F13" s="20">
        <f t="shared" si="0"/>
        <v>2000</v>
      </c>
      <c r="G13" s="21" t="s">
        <v>86</v>
      </c>
      <c r="H13" s="22" t="s">
        <v>87</v>
      </c>
      <c r="I13" s="23" t="s">
        <v>687</v>
      </c>
    </row>
    <row r="14" spans="1:9" ht="33.75">
      <c r="A14" s="17" t="s">
        <v>1264</v>
      </c>
      <c r="B14" s="18" t="s">
        <v>1266</v>
      </c>
      <c r="C14" s="19">
        <v>38957</v>
      </c>
      <c r="D14" s="20">
        <v>1</v>
      </c>
      <c r="E14" s="20">
        <v>0</v>
      </c>
      <c r="F14" s="20">
        <f t="shared" si="0"/>
        <v>0</v>
      </c>
      <c r="G14" s="21" t="s">
        <v>88</v>
      </c>
      <c r="H14" s="22" t="s">
        <v>89</v>
      </c>
      <c r="I14" s="23" t="s">
        <v>688</v>
      </c>
    </row>
    <row r="15" spans="1:9" ht="25.5">
      <c r="A15" s="17" t="s">
        <v>1267</v>
      </c>
      <c r="B15" s="18" t="s">
        <v>1268</v>
      </c>
      <c r="C15" s="19">
        <v>38958</v>
      </c>
      <c r="D15" s="20">
        <v>1</v>
      </c>
      <c r="E15" s="20"/>
      <c r="F15" s="20">
        <f t="shared" si="0"/>
        <v>0</v>
      </c>
      <c r="G15" s="21"/>
      <c r="H15" s="22"/>
      <c r="I15" s="23"/>
    </row>
    <row r="16" spans="1:9" ht="25.5">
      <c r="A16" s="17" t="s">
        <v>374</v>
      </c>
      <c r="B16" s="18" t="s">
        <v>1268</v>
      </c>
      <c r="C16" s="19">
        <v>38959</v>
      </c>
      <c r="D16" s="20">
        <v>1</v>
      </c>
      <c r="E16" s="20"/>
      <c r="F16" s="20">
        <f t="shared" si="0"/>
        <v>0</v>
      </c>
      <c r="G16" s="21"/>
      <c r="H16" s="22"/>
      <c r="I16" s="23"/>
    </row>
    <row r="17" spans="1:9" ht="25.5">
      <c r="A17" s="17" t="s">
        <v>374</v>
      </c>
      <c r="B17" s="18" t="s">
        <v>1268</v>
      </c>
      <c r="C17" s="19">
        <v>38960</v>
      </c>
      <c r="D17" s="20">
        <v>1</v>
      </c>
      <c r="E17" s="20"/>
      <c r="F17" s="20">
        <f t="shared" si="0"/>
        <v>0</v>
      </c>
      <c r="G17" s="21"/>
      <c r="H17" s="22"/>
      <c r="I17" s="23"/>
    </row>
    <row r="18" spans="1:9" ht="56.25">
      <c r="A18" s="17" t="s">
        <v>1270</v>
      </c>
      <c r="B18" s="18" t="s">
        <v>1269</v>
      </c>
      <c r="C18" s="19">
        <v>38961</v>
      </c>
      <c r="D18" s="20">
        <v>4</v>
      </c>
      <c r="E18" s="20">
        <v>9000</v>
      </c>
      <c r="F18" s="20">
        <f t="shared" si="0"/>
        <v>36000</v>
      </c>
      <c r="G18" s="21" t="s">
        <v>90</v>
      </c>
      <c r="H18" s="22" t="s">
        <v>91</v>
      </c>
      <c r="I18" s="23" t="s">
        <v>689</v>
      </c>
    </row>
    <row r="19" spans="1:9" ht="22.5">
      <c r="A19" s="17" t="s">
        <v>695</v>
      </c>
      <c r="B19" s="18" t="s">
        <v>693</v>
      </c>
      <c r="C19" s="19">
        <v>38234</v>
      </c>
      <c r="D19" s="20">
        <v>2</v>
      </c>
      <c r="E19" s="20">
        <v>1500</v>
      </c>
      <c r="F19" s="20">
        <f t="shared" si="0"/>
        <v>3000</v>
      </c>
      <c r="G19" s="21" t="s">
        <v>92</v>
      </c>
      <c r="H19" s="22" t="s">
        <v>93</v>
      </c>
      <c r="I19" s="23" t="s">
        <v>694</v>
      </c>
    </row>
    <row r="20" spans="1:9" ht="12.75">
      <c r="A20" s="17" t="s">
        <v>696</v>
      </c>
      <c r="B20" s="18" t="s">
        <v>697</v>
      </c>
      <c r="C20" s="19">
        <v>38965</v>
      </c>
      <c r="D20" s="20">
        <v>1</v>
      </c>
      <c r="E20" s="20">
        <v>2000</v>
      </c>
      <c r="F20" s="20">
        <f t="shared" si="0"/>
        <v>2000</v>
      </c>
      <c r="G20" s="21" t="s">
        <v>94</v>
      </c>
      <c r="H20" s="22" t="s">
        <v>95</v>
      </c>
      <c r="I20" s="23" t="s">
        <v>1793</v>
      </c>
    </row>
    <row r="21" spans="1:9" ht="12.75">
      <c r="A21" s="17" t="s">
        <v>696</v>
      </c>
      <c r="B21" s="18" t="s">
        <v>1507</v>
      </c>
      <c r="C21" s="19">
        <v>38966</v>
      </c>
      <c r="D21" s="20">
        <v>2</v>
      </c>
      <c r="E21" s="20">
        <v>4000</v>
      </c>
      <c r="F21" s="20">
        <f t="shared" si="0"/>
        <v>8000</v>
      </c>
      <c r="G21" s="21" t="s">
        <v>96</v>
      </c>
      <c r="H21" s="22" t="s">
        <v>97</v>
      </c>
      <c r="I21" s="23" t="s">
        <v>1508</v>
      </c>
    </row>
    <row r="22" spans="1:9" ht="25.5">
      <c r="A22" s="17" t="s">
        <v>3484</v>
      </c>
      <c r="B22" s="18" t="s">
        <v>375</v>
      </c>
      <c r="C22" s="19">
        <v>38973</v>
      </c>
      <c r="D22" s="20">
        <v>1</v>
      </c>
      <c r="E22" s="20"/>
      <c r="F22" s="20">
        <f t="shared" si="0"/>
        <v>0</v>
      </c>
      <c r="G22" s="21" t="s">
        <v>1426</v>
      </c>
      <c r="H22" s="22" t="s">
        <v>1427</v>
      </c>
      <c r="I22" s="23" t="s">
        <v>377</v>
      </c>
    </row>
    <row r="23" spans="1:9" ht="12.75">
      <c r="A23" s="17" t="s">
        <v>1509</v>
      </c>
      <c r="B23" s="18" t="s">
        <v>1510</v>
      </c>
      <c r="C23" s="19">
        <v>38976</v>
      </c>
      <c r="D23" s="20">
        <v>2</v>
      </c>
      <c r="E23" s="20">
        <v>2000</v>
      </c>
      <c r="F23" s="20">
        <f t="shared" si="0"/>
        <v>4000</v>
      </c>
      <c r="G23" s="21" t="s">
        <v>98</v>
      </c>
      <c r="H23" s="22" t="s">
        <v>99</v>
      </c>
      <c r="I23" s="23"/>
    </row>
    <row r="24" spans="1:9" ht="45">
      <c r="A24" s="17" t="s">
        <v>3458</v>
      </c>
      <c r="B24" s="18" t="s">
        <v>690</v>
      </c>
      <c r="C24" s="19">
        <v>39343</v>
      </c>
      <c r="D24" s="20">
        <v>0</v>
      </c>
      <c r="E24" s="20">
        <v>27000</v>
      </c>
      <c r="F24" s="20">
        <f t="shared" si="0"/>
        <v>0</v>
      </c>
      <c r="G24" s="21"/>
      <c r="H24" s="22"/>
      <c r="I24" s="23" t="s">
        <v>1485</v>
      </c>
    </row>
    <row r="25" spans="1:9" ht="33.75">
      <c r="A25" s="17" t="s">
        <v>691</v>
      </c>
      <c r="B25" s="18" t="s">
        <v>692</v>
      </c>
      <c r="C25" s="19">
        <v>39343</v>
      </c>
      <c r="D25" s="20">
        <v>3</v>
      </c>
      <c r="E25" s="20">
        <v>2500</v>
      </c>
      <c r="F25" s="20">
        <f t="shared" si="0"/>
        <v>7500</v>
      </c>
      <c r="G25" s="21" t="s">
        <v>100</v>
      </c>
      <c r="H25" s="22" t="s">
        <v>101</v>
      </c>
      <c r="I25" s="23" t="s">
        <v>1511</v>
      </c>
    </row>
    <row r="26" spans="1:9" ht="22.5">
      <c r="A26" s="17" t="s">
        <v>3485</v>
      </c>
      <c r="B26" s="18" t="s">
        <v>3486</v>
      </c>
      <c r="C26" s="19">
        <v>38982</v>
      </c>
      <c r="D26" s="20">
        <v>1</v>
      </c>
      <c r="E26" s="20">
        <v>4000</v>
      </c>
      <c r="F26" s="20">
        <f t="shared" si="0"/>
        <v>4000</v>
      </c>
      <c r="G26" s="21" t="s">
        <v>102</v>
      </c>
      <c r="H26" s="22" t="s">
        <v>103</v>
      </c>
      <c r="I26" s="23" t="s">
        <v>3487</v>
      </c>
    </row>
  </sheetData>
  <printOptions/>
  <pageMargins left="0.5" right="0.5" top="0.5" bottom="0.5" header="0.5" footer="0.5"/>
  <pageSetup fitToHeight="0" fitToWidth="1" horizontalDpi="1200" verticalDpi="1200" orientation="landscape" scale="89" r:id="rId1"/>
</worksheet>
</file>

<file path=xl/worksheets/sheet17.xml><?xml version="1.0" encoding="utf-8"?>
<worksheet xmlns="http://schemas.openxmlformats.org/spreadsheetml/2006/main" xmlns:r="http://schemas.openxmlformats.org/officeDocument/2006/relationships">
  <sheetPr>
    <pageSetUpPr fitToPage="1"/>
  </sheetPr>
  <dimension ref="A1:I9"/>
  <sheetViews>
    <sheetView workbookViewId="0" topLeftCell="A1">
      <pane ySplit="5" topLeftCell="BM6" activePane="bottomLeft" state="frozen"/>
      <selection pane="topLeft" activeCell="A6" sqref="A6"/>
      <selection pane="bottomLeft" activeCell="A6" sqref="A6"/>
    </sheetView>
  </sheetViews>
  <sheetFormatPr defaultColWidth="9.140625" defaultRowHeight="12.75"/>
  <cols>
    <col min="1" max="1" width="15.7109375" style="0" customWidth="1"/>
    <col min="2" max="2" width="22.7109375" style="3" customWidth="1"/>
    <col min="3" max="3" width="10.7109375" style="0" customWidth="1"/>
    <col min="4" max="4" width="8.7109375" style="2" customWidth="1"/>
    <col min="5" max="6" width="10.7109375" style="2" customWidth="1"/>
    <col min="7" max="7" width="13.28125" style="0" customWidth="1"/>
    <col min="8" max="8" width="14.28125" style="0" customWidth="1"/>
    <col min="9" max="9" width="40.7109375" style="0" customWidth="1"/>
  </cols>
  <sheetData>
    <row r="1" spans="1:9" ht="26.25">
      <c r="A1" s="27" t="s">
        <v>108</v>
      </c>
      <c r="B1" s="28"/>
      <c r="C1" s="27"/>
      <c r="D1" s="27"/>
      <c r="E1" s="27"/>
      <c r="F1" s="27"/>
      <c r="G1" s="27"/>
      <c r="H1" s="27"/>
      <c r="I1" s="27"/>
    </row>
    <row r="2" spans="1:9" ht="26.25">
      <c r="A2" s="27" t="s">
        <v>2722</v>
      </c>
      <c r="B2" s="28"/>
      <c r="C2" s="27"/>
      <c r="D2" s="27"/>
      <c r="E2" s="27"/>
      <c r="F2" s="27"/>
      <c r="G2" s="27"/>
      <c r="H2" s="27"/>
      <c r="I2" s="27"/>
    </row>
    <row r="3" spans="1:9" ht="26.25">
      <c r="A3" s="27" t="str">
        <f ca="1">MID(CELL("Filename",A1),FIND("]",CELL("Filename",A1))+1,LEN(CELL("Filename",A1)))</f>
        <v>Niger</v>
      </c>
      <c r="B3" s="28"/>
      <c r="C3" s="27"/>
      <c r="D3" s="27"/>
      <c r="E3" s="27"/>
      <c r="F3" s="27"/>
      <c r="G3" s="27"/>
      <c r="H3" s="27"/>
      <c r="I3" s="27"/>
    </row>
    <row r="4" spans="1:9" ht="13.5" thickBot="1">
      <c r="A4" s="41"/>
      <c r="B4" s="41"/>
      <c r="C4" s="41" t="s">
        <v>3069</v>
      </c>
      <c r="D4" s="41"/>
      <c r="E4" s="41"/>
      <c r="F4" s="41"/>
      <c r="G4" s="41" t="s">
        <v>2802</v>
      </c>
      <c r="H4" s="41"/>
      <c r="I4" s="41" t="s">
        <v>458</v>
      </c>
    </row>
    <row r="5" spans="1:9" s="1" customFormat="1" ht="13.5" thickBot="1">
      <c r="A5" s="9" t="s">
        <v>2744</v>
      </c>
      <c r="B5" s="15" t="s">
        <v>1815</v>
      </c>
      <c r="C5" s="11" t="s">
        <v>2745</v>
      </c>
      <c r="D5" s="11" t="s">
        <v>2345</v>
      </c>
      <c r="E5" s="11" t="str">
        <f>"Cost "&amp;IF(ISERROR(INDEX(CurCodes!$A$8:$D$206,MATCH(A3,CurCodes!$C$8:$C$206,),1)),"",INDEX(CurCodes!$A$8:$D$206,MATCH(A3,CurCodes!$C$8:$C$206,),1))</f>
        <v>Cost XOF</v>
      </c>
      <c r="F5" s="11" t="str">
        <f>SUBSTITUTE(E5,"Cost","Total")</f>
        <v>Total XOF</v>
      </c>
      <c r="G5" s="16" t="s">
        <v>3232</v>
      </c>
      <c r="H5" s="16"/>
      <c r="I5" s="10" t="s">
        <v>1523</v>
      </c>
    </row>
    <row r="6" spans="1:9" ht="22.5">
      <c r="A6" s="17" t="s">
        <v>1513</v>
      </c>
      <c r="B6" s="18" t="s">
        <v>3475</v>
      </c>
      <c r="C6" s="19">
        <v>38967</v>
      </c>
      <c r="D6" s="20">
        <v>1</v>
      </c>
      <c r="E6" s="20">
        <v>0</v>
      </c>
      <c r="F6" s="20">
        <f>D6*E6</f>
        <v>0</v>
      </c>
      <c r="G6" s="21"/>
      <c r="H6" s="22"/>
      <c r="I6" s="23" t="s">
        <v>1419</v>
      </c>
    </row>
    <row r="7" spans="1:9" ht="25.5">
      <c r="A7" s="17" t="s">
        <v>3476</v>
      </c>
      <c r="B7" s="18" t="s">
        <v>3477</v>
      </c>
      <c r="C7" s="19">
        <v>38968</v>
      </c>
      <c r="D7" s="20">
        <v>2</v>
      </c>
      <c r="E7" s="20">
        <v>3000</v>
      </c>
      <c r="F7" s="20">
        <f>D7*E7</f>
        <v>6000</v>
      </c>
      <c r="G7" s="21" t="s">
        <v>1420</v>
      </c>
      <c r="H7" s="22" t="s">
        <v>1421</v>
      </c>
      <c r="I7" s="23" t="s">
        <v>3478</v>
      </c>
    </row>
    <row r="8" spans="1:9" ht="22.5">
      <c r="A8" s="17" t="s">
        <v>3479</v>
      </c>
      <c r="B8" s="18" t="s">
        <v>376</v>
      </c>
      <c r="C8" s="19">
        <v>38969</v>
      </c>
      <c r="D8" s="20">
        <v>2</v>
      </c>
      <c r="E8" s="20">
        <v>2200</v>
      </c>
      <c r="F8" s="20">
        <f>D8*E8</f>
        <v>4400</v>
      </c>
      <c r="G8" s="21" t="s">
        <v>1422</v>
      </c>
      <c r="H8" s="22" t="s">
        <v>1423</v>
      </c>
      <c r="I8" s="23" t="s">
        <v>3480</v>
      </c>
    </row>
    <row r="9" spans="1:9" ht="22.5">
      <c r="A9" s="17" t="s">
        <v>3481</v>
      </c>
      <c r="B9" s="18" t="s">
        <v>3482</v>
      </c>
      <c r="C9" s="19">
        <v>38970</v>
      </c>
      <c r="D9" s="20">
        <v>1</v>
      </c>
      <c r="E9" s="20">
        <v>2000</v>
      </c>
      <c r="F9" s="20">
        <f>D9*E9</f>
        <v>2000</v>
      </c>
      <c r="G9" s="21" t="s">
        <v>1424</v>
      </c>
      <c r="H9" s="22" t="s">
        <v>1425</v>
      </c>
      <c r="I9" s="23" t="s">
        <v>3483</v>
      </c>
    </row>
  </sheetData>
  <printOptions/>
  <pageMargins left="0.5" right="0.5" top="0.5" bottom="0.5" header="0.5" footer="0.5"/>
  <pageSetup fitToHeight="0" fitToWidth="1" horizontalDpi="1200" verticalDpi="1200" orientation="landscape" scale="89" r:id="rId1"/>
</worksheet>
</file>

<file path=xl/worksheets/sheet18.xml><?xml version="1.0" encoding="utf-8"?>
<worksheet xmlns="http://schemas.openxmlformats.org/spreadsheetml/2006/main" xmlns:r="http://schemas.openxmlformats.org/officeDocument/2006/relationships">
  <sheetPr>
    <pageSetUpPr fitToPage="1"/>
  </sheetPr>
  <dimension ref="A1:I10"/>
  <sheetViews>
    <sheetView workbookViewId="0" topLeftCell="A1">
      <pane ySplit="5" topLeftCell="BM6" activePane="bottomLeft" state="frozen"/>
      <selection pane="topLeft" activeCell="A6" sqref="A6"/>
      <selection pane="bottomLeft" activeCell="A6" sqref="A6"/>
    </sheetView>
  </sheetViews>
  <sheetFormatPr defaultColWidth="9.140625" defaultRowHeight="12.75"/>
  <cols>
    <col min="1" max="1" width="15.7109375" style="0" customWidth="1"/>
    <col min="2" max="2" width="22.7109375" style="3" customWidth="1"/>
    <col min="3" max="3" width="10.7109375" style="0" customWidth="1"/>
    <col min="4" max="4" width="8.7109375" style="2" customWidth="1"/>
    <col min="5" max="6" width="10.7109375" style="2" customWidth="1"/>
    <col min="7" max="7" width="13.28125" style="0" customWidth="1"/>
    <col min="8" max="8" width="14.28125" style="0" customWidth="1"/>
    <col min="9" max="9" width="40.7109375" style="0" customWidth="1"/>
  </cols>
  <sheetData>
    <row r="1" spans="1:9" ht="26.25">
      <c r="A1" s="27" t="s">
        <v>108</v>
      </c>
      <c r="B1" s="28"/>
      <c r="C1" s="27"/>
      <c r="D1" s="27"/>
      <c r="E1" s="27"/>
      <c r="F1" s="27"/>
      <c r="G1" s="27"/>
      <c r="H1" s="27"/>
      <c r="I1" s="27"/>
    </row>
    <row r="2" spans="1:9" ht="26.25">
      <c r="A2" s="27" t="s">
        <v>2722</v>
      </c>
      <c r="B2" s="28"/>
      <c r="C2" s="27"/>
      <c r="D2" s="27"/>
      <c r="E2" s="27"/>
      <c r="F2" s="27"/>
      <c r="G2" s="27"/>
      <c r="H2" s="27"/>
      <c r="I2" s="27"/>
    </row>
    <row r="3" spans="1:9" ht="26.25">
      <c r="A3" s="27" t="str">
        <f ca="1">MID(CELL("Filename",A1),FIND("]",CELL("Filename",A1))+1,LEN(CELL("Filename",A1)))</f>
        <v>Burkina Faso</v>
      </c>
      <c r="B3" s="28"/>
      <c r="C3" s="27"/>
      <c r="D3" s="27"/>
      <c r="E3" s="27"/>
      <c r="F3" s="27"/>
      <c r="G3" s="27"/>
      <c r="H3" s="27"/>
      <c r="I3" s="27"/>
    </row>
    <row r="4" spans="1:9" ht="13.5" thickBot="1">
      <c r="A4" s="41"/>
      <c r="B4" s="41"/>
      <c r="C4" s="41" t="s">
        <v>3069</v>
      </c>
      <c r="D4" s="41"/>
      <c r="E4" s="41"/>
      <c r="F4" s="41"/>
      <c r="G4" s="41" t="s">
        <v>2802</v>
      </c>
      <c r="H4" s="41"/>
      <c r="I4" s="41" t="s">
        <v>458</v>
      </c>
    </row>
    <row r="5" spans="1:9" s="1" customFormat="1" ht="13.5" thickBot="1">
      <c r="A5" s="9" t="s">
        <v>2744</v>
      </c>
      <c r="B5" s="15" t="s">
        <v>1815</v>
      </c>
      <c r="C5" s="11" t="s">
        <v>2745</v>
      </c>
      <c r="D5" s="11" t="s">
        <v>2345</v>
      </c>
      <c r="E5" s="11" t="str">
        <f>"Cost "&amp;IF(ISERROR(INDEX(CurCodes!$A$8:$D$206,MATCH(A3,CurCodes!$C$8:$C$206,),1)),"",INDEX(CurCodes!$A$8:$D$206,MATCH(A3,CurCodes!$C$8:$C$206,),1))</f>
        <v>Cost XOF</v>
      </c>
      <c r="F5" s="11" t="str">
        <f>SUBSTITUTE(E5,"Cost","Total")</f>
        <v>Total XOF</v>
      </c>
      <c r="G5" s="16" t="s">
        <v>3232</v>
      </c>
      <c r="H5" s="16"/>
      <c r="I5" s="10" t="s">
        <v>1523</v>
      </c>
    </row>
    <row r="6" spans="1:9" ht="22.5">
      <c r="A6" s="17" t="s">
        <v>3488</v>
      </c>
      <c r="B6" s="18" t="s">
        <v>3490</v>
      </c>
      <c r="C6" s="19">
        <v>38983</v>
      </c>
      <c r="D6" s="20">
        <v>1</v>
      </c>
      <c r="E6" s="20">
        <v>3000</v>
      </c>
      <c r="F6" s="20">
        <f>D6*E6</f>
        <v>3000</v>
      </c>
      <c r="G6" s="21" t="s">
        <v>1428</v>
      </c>
      <c r="H6" s="22" t="s">
        <v>1429</v>
      </c>
      <c r="I6" s="23" t="s">
        <v>3491</v>
      </c>
    </row>
    <row r="7" spans="1:9" ht="45">
      <c r="A7" s="17" t="s">
        <v>3492</v>
      </c>
      <c r="B7" s="18" t="s">
        <v>3076</v>
      </c>
      <c r="C7" s="19">
        <v>38984</v>
      </c>
      <c r="D7" s="20">
        <v>1</v>
      </c>
      <c r="E7" s="20">
        <v>0</v>
      </c>
      <c r="F7" s="20">
        <f>D7*E7</f>
        <v>0</v>
      </c>
      <c r="G7" s="21" t="s">
        <v>1430</v>
      </c>
      <c r="H7" s="22" t="s">
        <v>1429</v>
      </c>
      <c r="I7" s="23" t="s">
        <v>3075</v>
      </c>
    </row>
    <row r="8" spans="1:9" ht="78.75">
      <c r="A8" s="17" t="s">
        <v>3339</v>
      </c>
      <c r="B8" s="18" t="s">
        <v>3340</v>
      </c>
      <c r="C8" s="19">
        <v>38985</v>
      </c>
      <c r="D8" s="20">
        <v>3</v>
      </c>
      <c r="E8" s="20">
        <v>0</v>
      </c>
      <c r="F8" s="20">
        <f>D8*E8</f>
        <v>0</v>
      </c>
      <c r="G8" s="21" t="s">
        <v>2870</v>
      </c>
      <c r="H8" s="22" t="s">
        <v>2871</v>
      </c>
      <c r="I8" s="23" t="s">
        <v>3341</v>
      </c>
    </row>
    <row r="9" spans="1:9" ht="33.75">
      <c r="A9" s="17" t="s">
        <v>3342</v>
      </c>
      <c r="B9" s="18" t="s">
        <v>3343</v>
      </c>
      <c r="C9" s="19">
        <v>38988</v>
      </c>
      <c r="D9" s="20">
        <v>1</v>
      </c>
      <c r="E9" s="20">
        <v>2000</v>
      </c>
      <c r="F9" s="20">
        <f>D9*E9</f>
        <v>2000</v>
      </c>
      <c r="G9" s="21" t="s">
        <v>2872</v>
      </c>
      <c r="H9" s="22" t="s">
        <v>2873</v>
      </c>
      <c r="I9" s="23" t="s">
        <v>3345</v>
      </c>
    </row>
    <row r="10" spans="1:9" ht="22.5">
      <c r="A10" s="17" t="s">
        <v>3346</v>
      </c>
      <c r="B10" s="18" t="s">
        <v>3347</v>
      </c>
      <c r="C10" s="19"/>
      <c r="D10" s="20"/>
      <c r="E10" s="20"/>
      <c r="F10" s="20">
        <f>D10*E10</f>
        <v>0</v>
      </c>
      <c r="G10" s="21" t="s">
        <v>2874</v>
      </c>
      <c r="H10" s="22" t="s">
        <v>2875</v>
      </c>
      <c r="I10" s="23" t="s">
        <v>3348</v>
      </c>
    </row>
  </sheetData>
  <printOptions/>
  <pageMargins left="0.5" right="0.5" top="0.5" bottom="0.5" header="0.5" footer="0.5"/>
  <pageSetup fitToHeight="0" fitToWidth="1" horizontalDpi="1200" verticalDpi="1200" orientation="landscape" scale="89" r:id="rId1"/>
</worksheet>
</file>

<file path=xl/worksheets/sheet19.xml><?xml version="1.0" encoding="utf-8"?>
<worksheet xmlns="http://schemas.openxmlformats.org/spreadsheetml/2006/main" xmlns:r="http://schemas.openxmlformats.org/officeDocument/2006/relationships">
  <sheetPr>
    <pageSetUpPr fitToPage="1"/>
  </sheetPr>
  <dimension ref="A1:I17"/>
  <sheetViews>
    <sheetView workbookViewId="0" topLeftCell="A1">
      <pane ySplit="5" topLeftCell="BM6" activePane="bottomLeft" state="frozen"/>
      <selection pane="topLeft" activeCell="A6" sqref="A6"/>
      <selection pane="bottomLeft" activeCell="A6" sqref="A6"/>
    </sheetView>
  </sheetViews>
  <sheetFormatPr defaultColWidth="9.140625" defaultRowHeight="12.75"/>
  <cols>
    <col min="1" max="1" width="15.7109375" style="0" customWidth="1"/>
    <col min="2" max="2" width="22.7109375" style="3" customWidth="1"/>
    <col min="3" max="3" width="10.7109375" style="0" customWidth="1"/>
    <col min="4" max="4" width="8.7109375" style="2" customWidth="1"/>
    <col min="5" max="6" width="10.7109375" style="2" customWidth="1"/>
    <col min="7" max="7" width="13.28125" style="0" customWidth="1"/>
    <col min="8" max="8" width="14.28125" style="0" customWidth="1"/>
    <col min="9" max="9" width="40.7109375" style="0" customWidth="1"/>
  </cols>
  <sheetData>
    <row r="1" spans="1:9" ht="26.25">
      <c r="A1" s="27" t="s">
        <v>108</v>
      </c>
      <c r="B1" s="28"/>
      <c r="C1" s="27"/>
      <c r="D1" s="27"/>
      <c r="E1" s="27"/>
      <c r="F1" s="27"/>
      <c r="G1" s="27"/>
      <c r="H1" s="27"/>
      <c r="I1" s="27"/>
    </row>
    <row r="2" spans="1:9" ht="26.25">
      <c r="A2" s="27" t="s">
        <v>2722</v>
      </c>
      <c r="B2" s="28"/>
      <c r="C2" s="27"/>
      <c r="D2" s="27"/>
      <c r="E2" s="27"/>
      <c r="F2" s="27"/>
      <c r="G2" s="27"/>
      <c r="H2" s="27"/>
      <c r="I2" s="27"/>
    </row>
    <row r="3" spans="1:9" ht="26.25">
      <c r="A3" s="27" t="str">
        <f ca="1">MID(CELL("Filename",A1),FIND("]",CELL("Filename",A1))+1,LEN(CELL("Filename",A1)))</f>
        <v>Ghana</v>
      </c>
      <c r="B3" s="28"/>
      <c r="C3" s="27"/>
      <c r="D3" s="27"/>
      <c r="E3" s="27"/>
      <c r="F3" s="27"/>
      <c r="G3" s="27"/>
      <c r="H3" s="27"/>
      <c r="I3" s="27"/>
    </row>
    <row r="4" spans="1:9" ht="13.5" thickBot="1">
      <c r="A4" s="41"/>
      <c r="B4" s="41"/>
      <c r="C4" s="41" t="s">
        <v>3069</v>
      </c>
      <c r="D4" s="41"/>
      <c r="E4" s="41"/>
      <c r="F4" s="41"/>
      <c r="G4" s="41" t="s">
        <v>2802</v>
      </c>
      <c r="H4" s="41"/>
      <c r="I4" s="41" t="s">
        <v>458</v>
      </c>
    </row>
    <row r="5" spans="1:9" s="1" customFormat="1" ht="13.5" thickBot="1">
      <c r="A5" s="9" t="s">
        <v>2744</v>
      </c>
      <c r="B5" s="15" t="s">
        <v>1815</v>
      </c>
      <c r="C5" s="11" t="s">
        <v>2745</v>
      </c>
      <c r="D5" s="11" t="s">
        <v>2345</v>
      </c>
      <c r="E5" s="11" t="str">
        <f>"Cost "&amp;IF(ISERROR(INDEX(CurCodes!$A$8:$D$206,MATCH(A3,CurCodes!$C$8:$C$206,),1)),"",INDEX(CurCodes!$A$8:$D$206,MATCH(A3,CurCodes!$C$8:$C$206,),1))</f>
        <v>Cost GHC</v>
      </c>
      <c r="F5" s="11" t="str">
        <f>SUBSTITUTE(E5,"Cost","Total")</f>
        <v>Total GHC</v>
      </c>
      <c r="G5" s="16" t="s">
        <v>3232</v>
      </c>
      <c r="H5" s="16"/>
      <c r="I5" s="10" t="s">
        <v>1523</v>
      </c>
    </row>
    <row r="6" spans="1:9" ht="45">
      <c r="A6" s="17" t="s">
        <v>1046</v>
      </c>
      <c r="B6" s="18" t="s">
        <v>1048</v>
      </c>
      <c r="C6" s="19">
        <v>38989</v>
      </c>
      <c r="D6" s="20">
        <v>2</v>
      </c>
      <c r="E6" s="20">
        <v>46000</v>
      </c>
      <c r="F6" s="20">
        <f aca="true" t="shared" si="0" ref="F6:F15">D6*E6</f>
        <v>92000</v>
      </c>
      <c r="G6" s="21" t="s">
        <v>2876</v>
      </c>
      <c r="H6" s="22" t="s">
        <v>2877</v>
      </c>
      <c r="I6" s="23" t="s">
        <v>2690</v>
      </c>
    </row>
    <row r="7" spans="1:9" ht="67.5">
      <c r="A7" s="17" t="s">
        <v>2692</v>
      </c>
      <c r="B7" s="18" t="s">
        <v>2691</v>
      </c>
      <c r="C7" s="19">
        <v>38991</v>
      </c>
      <c r="D7" s="20">
        <v>2</v>
      </c>
      <c r="E7" s="20">
        <v>180000</v>
      </c>
      <c r="F7" s="20">
        <f t="shared" si="0"/>
        <v>360000</v>
      </c>
      <c r="G7" s="21" t="s">
        <v>2878</v>
      </c>
      <c r="H7" s="22" t="s">
        <v>2879</v>
      </c>
      <c r="I7" s="23" t="s">
        <v>3535</v>
      </c>
    </row>
    <row r="8" spans="1:9" ht="38.25">
      <c r="A8" s="17" t="s">
        <v>3537</v>
      </c>
      <c r="B8" s="18" t="s">
        <v>3538</v>
      </c>
      <c r="C8" s="19">
        <v>38993</v>
      </c>
      <c r="D8" s="20">
        <v>1</v>
      </c>
      <c r="E8" s="20">
        <v>40000</v>
      </c>
      <c r="F8" s="20">
        <f t="shared" si="0"/>
        <v>40000</v>
      </c>
      <c r="G8" s="21" t="s">
        <v>2880</v>
      </c>
      <c r="H8" s="22" t="s">
        <v>2881</v>
      </c>
      <c r="I8" s="23" t="s">
        <v>3536</v>
      </c>
    </row>
    <row r="9" spans="1:9" ht="33.75">
      <c r="A9" s="17" t="s">
        <v>3539</v>
      </c>
      <c r="B9" s="18" t="s">
        <v>3540</v>
      </c>
      <c r="C9" s="19">
        <v>38994</v>
      </c>
      <c r="D9" s="20">
        <v>2</v>
      </c>
      <c r="E9" s="20">
        <v>60000</v>
      </c>
      <c r="F9" s="20">
        <f t="shared" si="0"/>
        <v>120000</v>
      </c>
      <c r="G9" s="21" t="s">
        <v>2882</v>
      </c>
      <c r="H9" s="22" t="s">
        <v>2883</v>
      </c>
      <c r="I9" s="23" t="s">
        <v>3541</v>
      </c>
    </row>
    <row r="10" spans="1:9" ht="67.5">
      <c r="A10" s="17" t="s">
        <v>3077</v>
      </c>
      <c r="B10" s="18" t="s">
        <v>313</v>
      </c>
      <c r="C10" s="19">
        <v>38996</v>
      </c>
      <c r="D10" s="20">
        <v>6</v>
      </c>
      <c r="E10" s="20">
        <v>37000</v>
      </c>
      <c r="F10" s="20">
        <f t="shared" si="0"/>
        <v>222000</v>
      </c>
      <c r="G10" s="21" t="s">
        <v>2884</v>
      </c>
      <c r="H10" s="22" t="s">
        <v>2885</v>
      </c>
      <c r="I10" s="23" t="s">
        <v>314</v>
      </c>
    </row>
    <row r="11" spans="1:9" ht="45">
      <c r="A11" s="17" t="s">
        <v>315</v>
      </c>
      <c r="B11" s="18" t="s">
        <v>316</v>
      </c>
      <c r="C11" s="19">
        <v>39002</v>
      </c>
      <c r="D11" s="20">
        <v>2</v>
      </c>
      <c r="E11" s="20">
        <v>40000</v>
      </c>
      <c r="F11" s="20">
        <f t="shared" si="0"/>
        <v>80000</v>
      </c>
      <c r="G11" s="21" t="s">
        <v>2886</v>
      </c>
      <c r="H11" s="22" t="s">
        <v>2887</v>
      </c>
      <c r="I11" s="23" t="s">
        <v>317</v>
      </c>
    </row>
    <row r="12" spans="1:9" ht="56.25">
      <c r="A12" s="17" t="s">
        <v>3078</v>
      </c>
      <c r="B12" s="18" t="s">
        <v>1486</v>
      </c>
      <c r="C12" s="19">
        <v>39003</v>
      </c>
      <c r="D12" s="20">
        <v>2</v>
      </c>
      <c r="E12" s="20">
        <v>0</v>
      </c>
      <c r="F12" s="20">
        <f t="shared" si="0"/>
        <v>0</v>
      </c>
      <c r="G12" s="21" t="s">
        <v>2888</v>
      </c>
      <c r="H12" s="22" t="s">
        <v>2889</v>
      </c>
      <c r="I12" s="23" t="s">
        <v>895</v>
      </c>
    </row>
    <row r="13" spans="1:9" ht="33.75">
      <c r="A13" s="17" t="s">
        <v>1487</v>
      </c>
      <c r="B13" s="18" t="s">
        <v>3079</v>
      </c>
      <c r="C13" s="19">
        <v>39006</v>
      </c>
      <c r="D13" s="20">
        <v>3</v>
      </c>
      <c r="E13" s="20">
        <v>40000</v>
      </c>
      <c r="F13" s="20">
        <f t="shared" si="0"/>
        <v>120000</v>
      </c>
      <c r="G13" s="21" t="s">
        <v>2890</v>
      </c>
      <c r="H13" s="22" t="s">
        <v>2891</v>
      </c>
      <c r="I13" s="23" t="s">
        <v>654</v>
      </c>
    </row>
    <row r="14" spans="1:9" ht="33.75">
      <c r="A14" s="17" t="s">
        <v>655</v>
      </c>
      <c r="B14" s="18" t="s">
        <v>656</v>
      </c>
      <c r="C14" s="19">
        <v>39009</v>
      </c>
      <c r="D14" s="20">
        <v>2</v>
      </c>
      <c r="E14" s="20">
        <v>30000</v>
      </c>
      <c r="F14" s="20">
        <f t="shared" si="0"/>
        <v>60000</v>
      </c>
      <c r="G14" s="21" t="s">
        <v>2892</v>
      </c>
      <c r="H14" s="22" t="s">
        <v>2893</v>
      </c>
      <c r="I14" s="23" t="s">
        <v>2346</v>
      </c>
    </row>
    <row r="15" spans="1:9" ht="33.75">
      <c r="A15" s="17" t="s">
        <v>657</v>
      </c>
      <c r="B15" s="18" t="s">
        <v>658</v>
      </c>
      <c r="C15" s="19">
        <v>39011</v>
      </c>
      <c r="D15" s="20">
        <v>1</v>
      </c>
      <c r="E15" s="20">
        <v>44000</v>
      </c>
      <c r="F15" s="20">
        <f t="shared" si="0"/>
        <v>44000</v>
      </c>
      <c r="G15" s="21" t="s">
        <v>2894</v>
      </c>
      <c r="H15" s="22" t="s">
        <v>2895</v>
      </c>
      <c r="I15" s="23" t="s">
        <v>2347</v>
      </c>
    </row>
    <row r="16" spans="1:9" ht="45">
      <c r="A16" s="17" t="s">
        <v>1487</v>
      </c>
      <c r="B16" s="18" t="s">
        <v>324</v>
      </c>
      <c r="C16" s="19"/>
      <c r="D16" s="20"/>
      <c r="E16" s="20"/>
      <c r="F16" s="20"/>
      <c r="G16" s="21" t="s">
        <v>2896</v>
      </c>
      <c r="H16" s="22" t="s">
        <v>2897</v>
      </c>
      <c r="I16" s="23" t="s">
        <v>325</v>
      </c>
    </row>
    <row r="17" spans="1:9" ht="33.75">
      <c r="A17" s="17" t="s">
        <v>1487</v>
      </c>
      <c r="B17" s="18" t="s">
        <v>380</v>
      </c>
      <c r="C17" s="19"/>
      <c r="D17" s="20"/>
      <c r="E17" s="20"/>
      <c r="F17" s="20"/>
      <c r="G17" s="21" t="s">
        <v>2898</v>
      </c>
      <c r="H17" s="22" t="s">
        <v>2899</v>
      </c>
      <c r="I17" s="23" t="s">
        <v>2808</v>
      </c>
    </row>
  </sheetData>
  <printOptions/>
  <pageMargins left="0.5" right="0.5" top="0.5" bottom="0.5" header="0.5" footer="0.5"/>
  <pageSetup fitToHeight="0" fitToWidth="1" horizontalDpi="1200" verticalDpi="1200" orientation="landscape" scale="89" r:id="rId1"/>
</worksheet>
</file>

<file path=xl/worksheets/sheet2.xml><?xml version="1.0" encoding="utf-8"?>
<worksheet xmlns="http://schemas.openxmlformats.org/spreadsheetml/2006/main" xmlns:r="http://schemas.openxmlformats.org/officeDocument/2006/relationships">
  <sheetPr>
    <pageSetUpPr fitToPage="1"/>
  </sheetPr>
  <dimension ref="A1:D206"/>
  <sheetViews>
    <sheetView zoomScale="75" zoomScaleNormal="75" workbookViewId="0" topLeftCell="A1">
      <pane ySplit="8" topLeftCell="BM117" activePane="bottomLeft" state="frozen"/>
      <selection pane="topLeft" activeCell="A6" sqref="A6"/>
      <selection pane="bottomLeft" activeCell="A9" sqref="A9"/>
    </sheetView>
  </sheetViews>
  <sheetFormatPr defaultColWidth="13.7109375" defaultRowHeight="12.75"/>
  <cols>
    <col min="1" max="1" width="11.28125" style="25" customWidth="1"/>
    <col min="2" max="2" width="40.140625" style="25" customWidth="1"/>
    <col min="3" max="3" width="48.57421875" style="25" customWidth="1"/>
    <col min="4" max="4" width="33.8515625" style="25" customWidth="1"/>
    <col min="5" max="16384" width="13.7109375" style="25" customWidth="1"/>
  </cols>
  <sheetData>
    <row r="1" spans="1:4" ht="20.25">
      <c r="A1" s="24" t="s">
        <v>1146</v>
      </c>
      <c r="C1" s="24"/>
      <c r="D1" s="24"/>
    </row>
    <row r="3" ht="15">
      <c r="A3" s="25" t="s">
        <v>1147</v>
      </c>
    </row>
    <row r="4" ht="15">
      <c r="A4" s="25" t="s">
        <v>1148</v>
      </c>
    </row>
    <row r="6" ht="15">
      <c r="A6" s="25" t="s">
        <v>1149</v>
      </c>
    </row>
    <row r="8" spans="1:4" ht="16.5" thickBot="1">
      <c r="A8" s="26" t="s">
        <v>809</v>
      </c>
      <c r="B8" s="26" t="s">
        <v>810</v>
      </c>
      <c r="C8" s="26" t="s">
        <v>811</v>
      </c>
      <c r="D8" s="26" t="s">
        <v>1194</v>
      </c>
    </row>
    <row r="9" spans="1:4" ht="15">
      <c r="A9" s="25" t="s">
        <v>666</v>
      </c>
      <c r="B9" s="25" t="s">
        <v>3160</v>
      </c>
      <c r="C9" s="25" t="s">
        <v>1195</v>
      </c>
      <c r="D9" s="39" t="s">
        <v>3160</v>
      </c>
    </row>
    <row r="10" spans="1:4" ht="15">
      <c r="A10" s="25" t="s">
        <v>1196</v>
      </c>
      <c r="B10" s="25" t="s">
        <v>1197</v>
      </c>
      <c r="C10" s="25" t="s">
        <v>1198</v>
      </c>
      <c r="D10" s="25" t="s">
        <v>1197</v>
      </c>
    </row>
    <row r="11" spans="1:4" ht="15">
      <c r="A11" s="25" t="s">
        <v>1199</v>
      </c>
      <c r="B11" s="25" t="s">
        <v>1200</v>
      </c>
      <c r="C11" s="25" t="s">
        <v>1201</v>
      </c>
      <c r="D11" s="25" t="s">
        <v>1200</v>
      </c>
    </row>
    <row r="12" spans="1:4" ht="15">
      <c r="A12" s="25" t="s">
        <v>1202</v>
      </c>
      <c r="B12" s="25" t="s">
        <v>1203</v>
      </c>
      <c r="C12" s="25" t="s">
        <v>1204</v>
      </c>
      <c r="D12" s="25" t="s">
        <v>1205</v>
      </c>
    </row>
    <row r="13" spans="1:4" ht="15">
      <c r="A13" s="25" t="s">
        <v>1206</v>
      </c>
      <c r="B13" s="25" t="s">
        <v>1207</v>
      </c>
      <c r="C13" s="25" t="s">
        <v>1208</v>
      </c>
      <c r="D13" s="25" t="s">
        <v>1207</v>
      </c>
    </row>
    <row r="14" spans="1:4" ht="15">
      <c r="A14" s="25" t="s">
        <v>1209</v>
      </c>
      <c r="B14" s="25" t="s">
        <v>1210</v>
      </c>
      <c r="C14" s="25" t="s">
        <v>1211</v>
      </c>
      <c r="D14" s="25" t="s">
        <v>1210</v>
      </c>
    </row>
    <row r="15" spans="1:4" ht="15">
      <c r="A15" s="25" t="s">
        <v>2339</v>
      </c>
      <c r="B15" s="25" t="s">
        <v>1212</v>
      </c>
      <c r="C15" s="25" t="s">
        <v>3352</v>
      </c>
      <c r="D15" s="25" t="s">
        <v>1213</v>
      </c>
    </row>
    <row r="16" spans="1:4" ht="15">
      <c r="A16" s="25" t="s">
        <v>1214</v>
      </c>
      <c r="B16" s="25" t="s">
        <v>1215</v>
      </c>
      <c r="C16" s="25" t="s">
        <v>3352</v>
      </c>
      <c r="D16" s="25" t="s">
        <v>1216</v>
      </c>
    </row>
    <row r="17" spans="1:4" ht="15">
      <c r="A17" s="25" t="s">
        <v>1217</v>
      </c>
      <c r="B17" s="25" t="s">
        <v>1218</v>
      </c>
      <c r="C17" s="25" t="s">
        <v>1219</v>
      </c>
      <c r="D17" s="25" t="s">
        <v>1218</v>
      </c>
    </row>
    <row r="18" spans="1:4" ht="15">
      <c r="A18" s="25" t="s">
        <v>1220</v>
      </c>
      <c r="B18" s="25" t="s">
        <v>1221</v>
      </c>
      <c r="C18" s="25" t="s">
        <v>1222</v>
      </c>
      <c r="D18" s="25" t="s">
        <v>1525</v>
      </c>
    </row>
    <row r="19" spans="1:4" ht="15">
      <c r="A19" s="25" t="s">
        <v>1526</v>
      </c>
      <c r="B19" s="25" t="s">
        <v>1527</v>
      </c>
      <c r="C19" s="25" t="s">
        <v>3359</v>
      </c>
      <c r="D19" s="25" t="s">
        <v>1527</v>
      </c>
    </row>
    <row r="20" spans="1:4" ht="15">
      <c r="A20" s="25" t="s">
        <v>3360</v>
      </c>
      <c r="B20" s="25" t="s">
        <v>3361</v>
      </c>
      <c r="C20" s="25" t="s">
        <v>3362</v>
      </c>
      <c r="D20" s="25" t="s">
        <v>3361</v>
      </c>
    </row>
    <row r="21" spans="1:4" ht="15">
      <c r="A21" s="25" t="s">
        <v>3363</v>
      </c>
      <c r="B21" s="25" t="s">
        <v>3364</v>
      </c>
      <c r="C21" s="25" t="s">
        <v>3365</v>
      </c>
      <c r="D21" s="25" t="s">
        <v>3364</v>
      </c>
    </row>
    <row r="22" spans="1:4" ht="15">
      <c r="A22" s="25" t="s">
        <v>3366</v>
      </c>
      <c r="B22" s="25" t="s">
        <v>3367</v>
      </c>
      <c r="C22" s="39" t="s">
        <v>112</v>
      </c>
      <c r="D22" s="25" t="s">
        <v>3368</v>
      </c>
    </row>
    <row r="23" spans="1:4" ht="15">
      <c r="A23" s="25" t="s">
        <v>3369</v>
      </c>
      <c r="B23" s="25" t="s">
        <v>3370</v>
      </c>
      <c r="C23" s="25" t="s">
        <v>3371</v>
      </c>
      <c r="D23" s="25" t="s">
        <v>3370</v>
      </c>
    </row>
    <row r="24" spans="1:4" ht="15">
      <c r="A24" s="25" t="s">
        <v>3372</v>
      </c>
      <c r="B24" s="25" t="s">
        <v>3373</v>
      </c>
      <c r="C24" s="25" t="s">
        <v>3374</v>
      </c>
      <c r="D24" s="25" t="s">
        <v>3375</v>
      </c>
    </row>
    <row r="25" spans="1:4" ht="15">
      <c r="A25" s="25" t="s">
        <v>3376</v>
      </c>
      <c r="B25" s="25" t="s">
        <v>3377</v>
      </c>
      <c r="C25" s="25" t="s">
        <v>3378</v>
      </c>
      <c r="D25" s="25" t="s">
        <v>3377</v>
      </c>
    </row>
    <row r="26" spans="1:4" ht="15">
      <c r="A26" s="25" t="s">
        <v>3379</v>
      </c>
      <c r="B26" s="25" t="s">
        <v>3380</v>
      </c>
      <c r="C26" s="25" t="s">
        <v>3381</v>
      </c>
      <c r="D26" s="25" t="s">
        <v>3382</v>
      </c>
    </row>
    <row r="27" spans="1:4" ht="15">
      <c r="A27" s="25" t="s">
        <v>3383</v>
      </c>
      <c r="B27" s="25" t="s">
        <v>3384</v>
      </c>
      <c r="C27" s="25" t="s">
        <v>3385</v>
      </c>
      <c r="D27" s="25" t="s">
        <v>3384</v>
      </c>
    </row>
    <row r="28" spans="1:4" ht="15">
      <c r="A28" s="25" t="s">
        <v>3386</v>
      </c>
      <c r="B28" s="25" t="s">
        <v>3387</v>
      </c>
      <c r="C28" s="25" t="s">
        <v>3388</v>
      </c>
      <c r="D28" s="25" t="s">
        <v>3387</v>
      </c>
    </row>
    <row r="29" spans="1:4" ht="15">
      <c r="A29" s="25" t="s">
        <v>3389</v>
      </c>
      <c r="B29" s="25" t="s">
        <v>3390</v>
      </c>
      <c r="C29" s="25" t="s">
        <v>3391</v>
      </c>
      <c r="D29" s="25" t="s">
        <v>3390</v>
      </c>
    </row>
    <row r="30" spans="1:4" ht="15">
      <c r="A30" s="25" t="s">
        <v>3392</v>
      </c>
      <c r="B30" s="25" t="s">
        <v>3393</v>
      </c>
      <c r="C30" s="25" t="s">
        <v>113</v>
      </c>
      <c r="D30" s="25" t="s">
        <v>3393</v>
      </c>
    </row>
    <row r="31" spans="1:4" ht="15">
      <c r="A31" s="25" t="s">
        <v>3394</v>
      </c>
      <c r="B31" s="25" t="s">
        <v>3395</v>
      </c>
      <c r="C31" s="25" t="s">
        <v>3396</v>
      </c>
      <c r="D31" s="25" t="s">
        <v>3395</v>
      </c>
    </row>
    <row r="32" spans="1:4" ht="15">
      <c r="A32" s="25" t="s">
        <v>1533</v>
      </c>
      <c r="B32" s="25" t="s">
        <v>1534</v>
      </c>
      <c r="C32" s="25" t="s">
        <v>3396</v>
      </c>
      <c r="D32" s="25" t="s">
        <v>1535</v>
      </c>
    </row>
    <row r="33" spans="1:4" ht="15">
      <c r="A33" s="25" t="s">
        <v>1536</v>
      </c>
      <c r="B33" s="25" t="s">
        <v>1537</v>
      </c>
      <c r="C33" s="25" t="s">
        <v>1538</v>
      </c>
      <c r="D33" s="25" t="s">
        <v>1537</v>
      </c>
    </row>
    <row r="34" spans="1:4" ht="15">
      <c r="A34" s="25" t="s">
        <v>1539</v>
      </c>
      <c r="B34" s="25" t="s">
        <v>1540</v>
      </c>
      <c r="C34" s="25" t="s">
        <v>1541</v>
      </c>
      <c r="D34" s="25" t="s">
        <v>1540</v>
      </c>
    </row>
    <row r="35" spans="1:4" ht="15">
      <c r="A35" s="25" t="s">
        <v>1542</v>
      </c>
      <c r="B35" s="25" t="s">
        <v>1543</v>
      </c>
      <c r="C35" s="25" t="s">
        <v>1544</v>
      </c>
      <c r="D35" s="25" t="s">
        <v>1545</v>
      </c>
    </row>
    <row r="36" spans="1:4" ht="15">
      <c r="A36" s="25" t="s">
        <v>1546</v>
      </c>
      <c r="B36" s="25" t="s">
        <v>1547</v>
      </c>
      <c r="C36" s="25" t="s">
        <v>1548</v>
      </c>
      <c r="D36" s="25" t="s">
        <v>1549</v>
      </c>
    </row>
    <row r="37" spans="1:4" ht="15">
      <c r="A37" s="25" t="s">
        <v>1550</v>
      </c>
      <c r="B37" s="25" t="s">
        <v>1551</v>
      </c>
      <c r="C37" s="25" t="s">
        <v>1552</v>
      </c>
      <c r="D37" s="25" t="s">
        <v>1551</v>
      </c>
    </row>
    <row r="38" spans="1:4" ht="15">
      <c r="A38" s="25" t="s">
        <v>1553</v>
      </c>
      <c r="B38" s="25" t="s">
        <v>1554</v>
      </c>
      <c r="C38" s="25" t="s">
        <v>1555</v>
      </c>
      <c r="D38" s="25" t="s">
        <v>1554</v>
      </c>
    </row>
    <row r="39" spans="1:4" ht="15">
      <c r="A39" s="25" t="s">
        <v>1556</v>
      </c>
      <c r="B39" s="25" t="s">
        <v>1557</v>
      </c>
      <c r="C39" s="25" t="s">
        <v>1558</v>
      </c>
      <c r="D39" s="25" t="s">
        <v>1557</v>
      </c>
    </row>
    <row r="40" spans="1:4" ht="15">
      <c r="A40" s="39" t="s">
        <v>2340</v>
      </c>
      <c r="B40" s="39" t="s">
        <v>1436</v>
      </c>
      <c r="C40" s="39" t="s">
        <v>1434</v>
      </c>
      <c r="D40" s="25" t="s">
        <v>1436</v>
      </c>
    </row>
    <row r="41" spans="1:4" ht="15">
      <c r="A41" s="25" t="s">
        <v>1559</v>
      </c>
      <c r="B41" s="25" t="s">
        <v>1560</v>
      </c>
      <c r="C41" s="25" t="s">
        <v>1561</v>
      </c>
      <c r="D41" s="25" t="s">
        <v>1560</v>
      </c>
    </row>
    <row r="42" spans="1:4" ht="15">
      <c r="A42" s="25" t="s">
        <v>1562</v>
      </c>
      <c r="B42" s="25" t="s">
        <v>1563</v>
      </c>
      <c r="C42" s="25" t="s">
        <v>1564</v>
      </c>
      <c r="D42" s="25" t="s">
        <v>1565</v>
      </c>
    </row>
    <row r="43" spans="1:4" ht="15">
      <c r="A43" s="25" t="s">
        <v>1566</v>
      </c>
      <c r="B43" s="25" t="s">
        <v>1567</v>
      </c>
      <c r="C43" s="25" t="s">
        <v>1564</v>
      </c>
      <c r="D43" s="25" t="s">
        <v>1567</v>
      </c>
    </row>
    <row r="44" spans="1:4" ht="15">
      <c r="A44" s="25" t="s">
        <v>1568</v>
      </c>
      <c r="B44" s="25" t="s">
        <v>1569</v>
      </c>
      <c r="C44" s="25" t="s">
        <v>1570</v>
      </c>
      <c r="D44" s="25" t="s">
        <v>1571</v>
      </c>
    </row>
    <row r="45" spans="1:4" ht="15">
      <c r="A45" s="25" t="s">
        <v>1572</v>
      </c>
      <c r="B45" s="25" t="s">
        <v>1573</v>
      </c>
      <c r="C45" s="25" t="s">
        <v>1574</v>
      </c>
      <c r="D45" s="25" t="s">
        <v>1573</v>
      </c>
    </row>
    <row r="46" spans="1:4" ht="15">
      <c r="A46" s="25" t="s">
        <v>1575</v>
      </c>
      <c r="B46" s="25" t="s">
        <v>1576</v>
      </c>
      <c r="C46" s="25" t="s">
        <v>1577</v>
      </c>
      <c r="D46" s="25" t="s">
        <v>1576</v>
      </c>
    </row>
    <row r="47" spans="1:4" ht="15">
      <c r="A47" s="25" t="s">
        <v>1578</v>
      </c>
      <c r="B47" s="25" t="s">
        <v>1579</v>
      </c>
      <c r="C47" s="25" t="s">
        <v>1580</v>
      </c>
      <c r="D47" s="25" t="s">
        <v>1579</v>
      </c>
    </row>
    <row r="48" spans="1:4" ht="15">
      <c r="A48" s="25" t="s">
        <v>3059</v>
      </c>
      <c r="B48" s="25" t="s">
        <v>1581</v>
      </c>
      <c r="C48" s="25" t="s">
        <v>1708</v>
      </c>
      <c r="D48" s="25" t="s">
        <v>1581</v>
      </c>
    </row>
    <row r="49" spans="1:4" ht="15">
      <c r="A49" s="25" t="s">
        <v>1582</v>
      </c>
      <c r="B49" s="25" t="s">
        <v>1583</v>
      </c>
      <c r="C49" s="25" t="s">
        <v>1584</v>
      </c>
      <c r="D49" s="25" t="s">
        <v>1583</v>
      </c>
    </row>
    <row r="50" spans="1:4" ht="15">
      <c r="A50" s="25" t="s">
        <v>1585</v>
      </c>
      <c r="B50" s="25" t="s">
        <v>1586</v>
      </c>
      <c r="C50" s="25" t="s">
        <v>1587</v>
      </c>
      <c r="D50" s="25" t="s">
        <v>1586</v>
      </c>
    </row>
    <row r="51" spans="1:4" ht="15">
      <c r="A51" s="25" t="s">
        <v>1588</v>
      </c>
      <c r="B51" s="25" t="s">
        <v>1589</v>
      </c>
      <c r="C51" s="25" t="s">
        <v>1590</v>
      </c>
      <c r="D51" s="25" t="s">
        <v>1589</v>
      </c>
    </row>
    <row r="52" spans="1:4" ht="15">
      <c r="A52" s="25" t="s">
        <v>1591</v>
      </c>
      <c r="B52" s="25" t="s">
        <v>1592</v>
      </c>
      <c r="C52" s="25" t="s">
        <v>1593</v>
      </c>
      <c r="D52" s="25" t="s">
        <v>1592</v>
      </c>
    </row>
    <row r="53" spans="1:4" ht="15">
      <c r="A53" s="25" t="s">
        <v>1594</v>
      </c>
      <c r="B53" s="25" t="s">
        <v>1595</v>
      </c>
      <c r="C53" s="25" t="s">
        <v>1596</v>
      </c>
      <c r="D53" s="25" t="s">
        <v>1595</v>
      </c>
    </row>
    <row r="54" spans="1:4" ht="15">
      <c r="A54" s="25" t="s">
        <v>1597</v>
      </c>
      <c r="B54" s="25" t="s">
        <v>1598</v>
      </c>
      <c r="C54" s="25" t="s">
        <v>1599</v>
      </c>
      <c r="D54" s="25" t="s">
        <v>1598</v>
      </c>
    </row>
    <row r="55" spans="1:4" ht="15">
      <c r="A55" s="25" t="s">
        <v>1600</v>
      </c>
      <c r="B55" s="25" t="s">
        <v>1601</v>
      </c>
      <c r="C55" s="25" t="s">
        <v>1602</v>
      </c>
      <c r="D55" s="25" t="s">
        <v>1601</v>
      </c>
    </row>
    <row r="56" spans="1:4" ht="15">
      <c r="A56" s="25" t="s">
        <v>1603</v>
      </c>
      <c r="B56" s="25" t="s">
        <v>1604</v>
      </c>
      <c r="C56" s="25" t="s">
        <v>1605</v>
      </c>
      <c r="D56" s="25" t="s">
        <v>1606</v>
      </c>
    </row>
    <row r="57" spans="1:4" ht="15">
      <c r="A57" s="25" t="s">
        <v>1607</v>
      </c>
      <c r="B57" s="25" t="s">
        <v>1608</v>
      </c>
      <c r="C57" s="25" t="s">
        <v>1605</v>
      </c>
      <c r="D57" s="25" t="s">
        <v>1609</v>
      </c>
    </row>
    <row r="58" spans="1:4" ht="15">
      <c r="A58" s="25" t="s">
        <v>1610</v>
      </c>
      <c r="B58" s="25" t="s">
        <v>1611</v>
      </c>
      <c r="C58" s="25" t="s">
        <v>1612</v>
      </c>
      <c r="D58" s="25" t="s">
        <v>1613</v>
      </c>
    </row>
    <row r="59" spans="1:4" ht="15">
      <c r="A59" s="25" t="s">
        <v>1614</v>
      </c>
      <c r="B59" s="25" t="s">
        <v>3154</v>
      </c>
      <c r="C59" s="25" t="s">
        <v>3155</v>
      </c>
      <c r="D59" s="25" t="s">
        <v>3154</v>
      </c>
    </row>
    <row r="60" spans="1:4" ht="15">
      <c r="A60" s="25" t="s">
        <v>666</v>
      </c>
      <c r="B60" s="25" t="s">
        <v>3160</v>
      </c>
      <c r="C60" s="25" t="s">
        <v>3156</v>
      </c>
      <c r="D60" s="39" t="s">
        <v>3160</v>
      </c>
    </row>
    <row r="61" spans="1:4" ht="15">
      <c r="A61" s="25" t="s">
        <v>3157</v>
      </c>
      <c r="B61" s="25" t="s">
        <v>3158</v>
      </c>
      <c r="C61" s="25" t="s">
        <v>3159</v>
      </c>
      <c r="D61" s="25" t="s">
        <v>3158</v>
      </c>
    </row>
    <row r="62" spans="1:4" ht="15">
      <c r="A62" s="25" t="s">
        <v>666</v>
      </c>
      <c r="B62" s="25" t="s">
        <v>3160</v>
      </c>
      <c r="C62" s="40" t="s">
        <v>3230</v>
      </c>
      <c r="D62" s="25" t="s">
        <v>3161</v>
      </c>
    </row>
    <row r="63" spans="1:4" ht="15">
      <c r="A63" s="25" t="s">
        <v>3162</v>
      </c>
      <c r="B63" s="25" t="s">
        <v>3163</v>
      </c>
      <c r="C63" s="25" t="s">
        <v>3164</v>
      </c>
      <c r="D63" s="25" t="s">
        <v>3165</v>
      </c>
    </row>
    <row r="64" spans="1:4" ht="15">
      <c r="A64" s="25" t="s">
        <v>3166</v>
      </c>
      <c r="B64" s="25" t="s">
        <v>3167</v>
      </c>
      <c r="C64" s="25" t="s">
        <v>3168</v>
      </c>
      <c r="D64" s="25" t="s">
        <v>3167</v>
      </c>
    </row>
    <row r="65" spans="1:4" ht="15">
      <c r="A65" s="25" t="s">
        <v>3169</v>
      </c>
      <c r="B65" s="25" t="s">
        <v>3170</v>
      </c>
      <c r="C65" s="39" t="s">
        <v>1435</v>
      </c>
      <c r="D65" s="25" t="s">
        <v>3170</v>
      </c>
    </row>
    <row r="66" spans="1:4" ht="15">
      <c r="A66" s="25" t="s">
        <v>666</v>
      </c>
      <c r="B66" s="25" t="s">
        <v>3160</v>
      </c>
      <c r="C66" s="25" t="s">
        <v>3171</v>
      </c>
      <c r="D66" s="25" t="s">
        <v>3161</v>
      </c>
    </row>
    <row r="67" spans="1:4" ht="15">
      <c r="A67" s="25" t="s">
        <v>3172</v>
      </c>
      <c r="B67" s="25" t="s">
        <v>3173</v>
      </c>
      <c r="C67" s="25" t="s">
        <v>3174</v>
      </c>
      <c r="D67" s="25" t="s">
        <v>3173</v>
      </c>
    </row>
    <row r="68" spans="1:4" ht="15">
      <c r="A68" s="25" t="s">
        <v>3175</v>
      </c>
      <c r="B68" s="25" t="s">
        <v>3176</v>
      </c>
      <c r="C68" s="25" t="s">
        <v>3177</v>
      </c>
      <c r="D68" s="25" t="s">
        <v>3178</v>
      </c>
    </row>
    <row r="69" spans="1:4" ht="15">
      <c r="A69" s="25" t="s">
        <v>2337</v>
      </c>
      <c r="B69" s="25" t="s">
        <v>3179</v>
      </c>
      <c r="C69" s="25" t="s">
        <v>1047</v>
      </c>
      <c r="D69" s="25" t="s">
        <v>3180</v>
      </c>
    </row>
    <row r="70" spans="1:4" ht="15">
      <c r="A70" s="25" t="s">
        <v>3181</v>
      </c>
      <c r="B70" s="25" t="s">
        <v>3182</v>
      </c>
      <c r="C70" s="25" t="s">
        <v>3218</v>
      </c>
      <c r="D70" s="25" t="s">
        <v>3182</v>
      </c>
    </row>
    <row r="71" spans="1:4" ht="15">
      <c r="A71" s="25" t="s">
        <v>2335</v>
      </c>
      <c r="B71" s="25" t="s">
        <v>3183</v>
      </c>
      <c r="C71" s="25" t="s">
        <v>2341</v>
      </c>
      <c r="D71" s="25" t="s">
        <v>3184</v>
      </c>
    </row>
    <row r="72" spans="1:4" ht="15">
      <c r="A72" s="25" t="s">
        <v>2336</v>
      </c>
      <c r="B72" s="25" t="s">
        <v>3185</v>
      </c>
      <c r="C72" s="25" t="s">
        <v>114</v>
      </c>
      <c r="D72" s="25" t="s">
        <v>3185</v>
      </c>
    </row>
    <row r="73" spans="1:4" ht="15">
      <c r="A73" s="25" t="s">
        <v>3186</v>
      </c>
      <c r="B73" s="25" t="s">
        <v>3187</v>
      </c>
      <c r="C73" s="25" t="s">
        <v>3188</v>
      </c>
      <c r="D73" s="25" t="s">
        <v>3189</v>
      </c>
    </row>
    <row r="74" spans="1:4" ht="15">
      <c r="A74" s="25" t="s">
        <v>3190</v>
      </c>
      <c r="B74" s="25" t="s">
        <v>3191</v>
      </c>
      <c r="C74" s="25" t="s">
        <v>3192</v>
      </c>
      <c r="D74" s="25" t="s">
        <v>3193</v>
      </c>
    </row>
    <row r="75" spans="1:4" ht="15">
      <c r="A75" s="25" t="s">
        <v>3194</v>
      </c>
      <c r="B75" s="25" t="s">
        <v>3195</v>
      </c>
      <c r="C75" s="25" t="s">
        <v>1188</v>
      </c>
      <c r="D75" s="25" t="s">
        <v>3195</v>
      </c>
    </row>
    <row r="76" spans="1:4" ht="15">
      <c r="A76" s="25" t="s">
        <v>3196</v>
      </c>
      <c r="B76" s="25" t="s">
        <v>3197</v>
      </c>
      <c r="C76" s="25" t="s">
        <v>3198</v>
      </c>
      <c r="D76" s="25" t="s">
        <v>3197</v>
      </c>
    </row>
    <row r="77" spans="1:4" ht="15">
      <c r="A77" s="25" t="s">
        <v>3199</v>
      </c>
      <c r="B77" s="25" t="s">
        <v>3200</v>
      </c>
      <c r="C77" s="25" t="s">
        <v>3201</v>
      </c>
      <c r="D77" s="25" t="s">
        <v>3200</v>
      </c>
    </row>
    <row r="78" spans="1:4" ht="15">
      <c r="A78" s="25" t="s">
        <v>3202</v>
      </c>
      <c r="B78" s="25" t="s">
        <v>3203</v>
      </c>
      <c r="C78" s="25" t="s">
        <v>3204</v>
      </c>
      <c r="D78" s="25" t="s">
        <v>3205</v>
      </c>
    </row>
    <row r="79" spans="1:4" ht="15">
      <c r="A79" s="25" t="s">
        <v>1337</v>
      </c>
      <c r="B79" s="25" t="s">
        <v>1338</v>
      </c>
      <c r="C79" s="39" t="s">
        <v>109</v>
      </c>
      <c r="D79" s="25" t="s">
        <v>1339</v>
      </c>
    </row>
    <row r="80" spans="1:4" ht="15">
      <c r="A80" s="25" t="s">
        <v>1340</v>
      </c>
      <c r="B80" s="25" t="s">
        <v>1341</v>
      </c>
      <c r="C80" s="25" t="s">
        <v>1342</v>
      </c>
      <c r="D80" s="25" t="s">
        <v>1343</v>
      </c>
    </row>
    <row r="81" spans="1:4" ht="15">
      <c r="A81" s="25" t="s">
        <v>1344</v>
      </c>
      <c r="B81" s="25" t="s">
        <v>1345</v>
      </c>
      <c r="C81" s="25" t="s">
        <v>1346</v>
      </c>
      <c r="D81" s="25" t="s">
        <v>1347</v>
      </c>
    </row>
    <row r="82" spans="1:4" ht="15">
      <c r="A82" s="25" t="s">
        <v>1348</v>
      </c>
      <c r="B82" s="25" t="s">
        <v>1349</v>
      </c>
      <c r="C82" s="25" t="s">
        <v>1350</v>
      </c>
      <c r="D82" s="25" t="s">
        <v>1351</v>
      </c>
    </row>
    <row r="83" spans="1:4" ht="15">
      <c r="A83" s="25" t="s">
        <v>1352</v>
      </c>
      <c r="B83" s="25" t="s">
        <v>1353</v>
      </c>
      <c r="C83" s="25" t="s">
        <v>1354</v>
      </c>
      <c r="D83" s="25" t="s">
        <v>1353</v>
      </c>
    </row>
    <row r="84" spans="1:4" ht="15">
      <c r="A84" s="25" t="s">
        <v>1355</v>
      </c>
      <c r="B84" s="25" t="s">
        <v>1356</v>
      </c>
      <c r="C84" s="25" t="s">
        <v>1357</v>
      </c>
      <c r="D84" s="25" t="s">
        <v>1358</v>
      </c>
    </row>
    <row r="85" spans="1:4" ht="15">
      <c r="A85" s="25" t="s">
        <v>1359</v>
      </c>
      <c r="B85" s="25" t="s">
        <v>1360</v>
      </c>
      <c r="C85" s="25" t="s">
        <v>1361</v>
      </c>
      <c r="D85" s="25" t="s">
        <v>1360</v>
      </c>
    </row>
    <row r="86" spans="1:4" ht="15">
      <c r="A86" s="25" t="s">
        <v>1362</v>
      </c>
      <c r="B86" s="25" t="s">
        <v>1363</v>
      </c>
      <c r="C86" s="25" t="s">
        <v>1364</v>
      </c>
      <c r="D86" s="25" t="s">
        <v>1363</v>
      </c>
    </row>
    <row r="87" spans="1:4" ht="15">
      <c r="A87" s="25" t="s">
        <v>1365</v>
      </c>
      <c r="B87" s="25" t="s">
        <v>1366</v>
      </c>
      <c r="C87" s="25" t="s">
        <v>115</v>
      </c>
      <c r="D87" s="25" t="s">
        <v>1366</v>
      </c>
    </row>
    <row r="88" spans="1:4" ht="15">
      <c r="A88" s="25" t="s">
        <v>1367</v>
      </c>
      <c r="B88" s="25" t="s">
        <v>1368</v>
      </c>
      <c r="C88" s="25" t="s">
        <v>1369</v>
      </c>
      <c r="D88" s="25" t="s">
        <v>1368</v>
      </c>
    </row>
    <row r="89" spans="1:4" ht="15">
      <c r="A89" s="25" t="s">
        <v>1370</v>
      </c>
      <c r="B89" s="25" t="s">
        <v>1371</v>
      </c>
      <c r="C89" s="25" t="s">
        <v>1372</v>
      </c>
      <c r="D89" s="25" t="s">
        <v>1371</v>
      </c>
    </row>
    <row r="90" spans="1:4" ht="15">
      <c r="A90" s="25" t="s">
        <v>1373</v>
      </c>
      <c r="B90" s="25" t="s">
        <v>1374</v>
      </c>
      <c r="C90" s="25" t="s">
        <v>1375</v>
      </c>
      <c r="D90" s="25" t="s">
        <v>1374</v>
      </c>
    </row>
    <row r="91" spans="1:4" ht="15">
      <c r="A91" s="25" t="s">
        <v>1376</v>
      </c>
      <c r="B91" s="25" t="s">
        <v>1377</v>
      </c>
      <c r="C91" s="25" t="s">
        <v>798</v>
      </c>
      <c r="D91" s="25" t="s">
        <v>1377</v>
      </c>
    </row>
    <row r="92" spans="1:4" ht="15">
      <c r="A92" s="25" t="s">
        <v>799</v>
      </c>
      <c r="B92" s="25" t="s">
        <v>800</v>
      </c>
      <c r="C92" s="25" t="s">
        <v>801</v>
      </c>
      <c r="D92" s="25" t="s">
        <v>802</v>
      </c>
    </row>
    <row r="93" spans="1:4" ht="15">
      <c r="A93" s="25" t="s">
        <v>803</v>
      </c>
      <c r="B93" s="25" t="s">
        <v>804</v>
      </c>
      <c r="C93" s="25" t="s">
        <v>805</v>
      </c>
      <c r="D93" s="25" t="s">
        <v>804</v>
      </c>
    </row>
    <row r="94" spans="1:4" ht="15">
      <c r="A94" s="25" t="s">
        <v>806</v>
      </c>
      <c r="B94" s="25" t="s">
        <v>807</v>
      </c>
      <c r="C94" s="25" t="s">
        <v>19</v>
      </c>
      <c r="D94" s="25" t="s">
        <v>20</v>
      </c>
    </row>
    <row r="95" spans="1:4" ht="15">
      <c r="A95" s="25" t="s">
        <v>21</v>
      </c>
      <c r="B95" s="25" t="s">
        <v>22</v>
      </c>
      <c r="C95" s="25" t="s">
        <v>2695</v>
      </c>
      <c r="D95" s="25" t="s">
        <v>2696</v>
      </c>
    </row>
    <row r="96" spans="1:4" ht="15">
      <c r="A96" s="25" t="s">
        <v>2697</v>
      </c>
      <c r="B96" s="25" t="s">
        <v>2698</v>
      </c>
      <c r="C96" s="25" t="s">
        <v>2699</v>
      </c>
      <c r="D96" s="25" t="s">
        <v>2698</v>
      </c>
    </row>
    <row r="97" spans="1:4" ht="15">
      <c r="A97" s="25" t="s">
        <v>2700</v>
      </c>
      <c r="B97" s="25" t="s">
        <v>2701</v>
      </c>
      <c r="C97" s="25" t="s">
        <v>116</v>
      </c>
      <c r="D97" s="25" t="s">
        <v>2701</v>
      </c>
    </row>
    <row r="98" spans="1:4" ht="15">
      <c r="A98" s="25" t="s">
        <v>2702</v>
      </c>
      <c r="B98" s="25" t="s">
        <v>2703</v>
      </c>
      <c r="C98" s="25" t="s">
        <v>117</v>
      </c>
      <c r="D98" s="25" t="s">
        <v>2704</v>
      </c>
    </row>
    <row r="99" spans="1:4" ht="15">
      <c r="A99" s="25" t="s">
        <v>2705</v>
      </c>
      <c r="B99" s="25" t="s">
        <v>2706</v>
      </c>
      <c r="C99" s="25" t="s">
        <v>2707</v>
      </c>
      <c r="D99" s="25" t="s">
        <v>2706</v>
      </c>
    </row>
    <row r="100" spans="1:4" ht="15">
      <c r="A100" s="25" t="s">
        <v>2708</v>
      </c>
      <c r="B100" s="25" t="s">
        <v>2709</v>
      </c>
      <c r="C100" s="25" t="s">
        <v>2710</v>
      </c>
      <c r="D100" s="25" t="s">
        <v>2709</v>
      </c>
    </row>
    <row r="101" spans="1:4" ht="15">
      <c r="A101" s="25" t="s">
        <v>3321</v>
      </c>
      <c r="B101" s="25" t="s">
        <v>3322</v>
      </c>
      <c r="C101" s="25" t="s">
        <v>3323</v>
      </c>
      <c r="D101" s="25" t="s">
        <v>3324</v>
      </c>
    </row>
    <row r="102" spans="1:4" ht="15">
      <c r="A102" s="25" t="s">
        <v>563</v>
      </c>
      <c r="B102" s="25" t="s">
        <v>564</v>
      </c>
      <c r="C102" s="25" t="s">
        <v>118</v>
      </c>
      <c r="D102" s="25" t="s">
        <v>565</v>
      </c>
    </row>
    <row r="103" spans="1:4" ht="15">
      <c r="A103" s="25" t="s">
        <v>566</v>
      </c>
      <c r="B103" s="25" t="s">
        <v>567</v>
      </c>
      <c r="C103" s="25" t="s">
        <v>568</v>
      </c>
      <c r="D103" s="25" t="s">
        <v>567</v>
      </c>
    </row>
    <row r="104" spans="1:4" ht="15">
      <c r="A104" s="25" t="s">
        <v>569</v>
      </c>
      <c r="B104" s="25" t="s">
        <v>570</v>
      </c>
      <c r="C104" s="25" t="s">
        <v>571</v>
      </c>
      <c r="D104" s="25" t="s">
        <v>570</v>
      </c>
    </row>
    <row r="105" spans="1:4" ht="15">
      <c r="A105" s="25" t="s">
        <v>572</v>
      </c>
      <c r="B105" s="25" t="s">
        <v>573</v>
      </c>
      <c r="C105" s="25" t="s">
        <v>574</v>
      </c>
      <c r="D105" s="25" t="s">
        <v>573</v>
      </c>
    </row>
    <row r="106" spans="1:4" ht="15">
      <c r="A106" s="25" t="s">
        <v>575</v>
      </c>
      <c r="B106" s="25" t="s">
        <v>576</v>
      </c>
      <c r="C106" s="25" t="s">
        <v>577</v>
      </c>
      <c r="D106" s="25" t="s">
        <v>578</v>
      </c>
    </row>
    <row r="107" spans="1:4" ht="15">
      <c r="A107" s="25" t="s">
        <v>579</v>
      </c>
      <c r="B107" s="25" t="s">
        <v>580</v>
      </c>
      <c r="C107" s="25" t="s">
        <v>581</v>
      </c>
      <c r="D107" s="25" t="s">
        <v>580</v>
      </c>
    </row>
    <row r="108" spans="1:4" ht="15">
      <c r="A108" s="25" t="s">
        <v>582</v>
      </c>
      <c r="B108" s="25" t="s">
        <v>583</v>
      </c>
      <c r="C108" s="25" t="s">
        <v>5</v>
      </c>
      <c r="D108" s="25" t="s">
        <v>583</v>
      </c>
    </row>
    <row r="109" spans="1:4" ht="15">
      <c r="A109" s="25" t="s">
        <v>6</v>
      </c>
      <c r="B109" s="25" t="s">
        <v>7</v>
      </c>
      <c r="C109" s="25" t="s">
        <v>8</v>
      </c>
      <c r="D109" s="25" t="s">
        <v>7</v>
      </c>
    </row>
    <row r="110" spans="1:4" ht="15">
      <c r="A110" s="25" t="s">
        <v>9</v>
      </c>
      <c r="B110" s="25" t="s">
        <v>10</v>
      </c>
      <c r="C110" s="25" t="s">
        <v>119</v>
      </c>
      <c r="D110" s="25" t="s">
        <v>10</v>
      </c>
    </row>
    <row r="111" spans="1:4" ht="15">
      <c r="A111" s="25" t="s">
        <v>667</v>
      </c>
      <c r="B111" s="25" t="s">
        <v>3399</v>
      </c>
      <c r="C111" s="25" t="s">
        <v>3222</v>
      </c>
      <c r="D111" s="25" t="s">
        <v>3399</v>
      </c>
    </row>
    <row r="112" spans="1:4" ht="15">
      <c r="A112" s="25" t="s">
        <v>3400</v>
      </c>
      <c r="B112" s="25" t="s">
        <v>3401</v>
      </c>
      <c r="C112" s="25" t="s">
        <v>120</v>
      </c>
      <c r="D112" s="25" t="s">
        <v>3401</v>
      </c>
    </row>
    <row r="113" spans="1:4" ht="15">
      <c r="A113" s="39" t="s">
        <v>2644</v>
      </c>
      <c r="B113" s="39" t="s">
        <v>2643</v>
      </c>
      <c r="C113" s="25" t="s">
        <v>3402</v>
      </c>
      <c r="D113" s="39" t="s">
        <v>2643</v>
      </c>
    </row>
    <row r="114" spans="1:4" ht="15">
      <c r="A114" s="25" t="s">
        <v>3403</v>
      </c>
      <c r="B114" s="25" t="s">
        <v>3404</v>
      </c>
      <c r="C114" s="25" t="s">
        <v>121</v>
      </c>
      <c r="D114" s="25" t="s">
        <v>3405</v>
      </c>
    </row>
    <row r="115" spans="1:4" ht="15">
      <c r="A115" s="25" t="s">
        <v>3406</v>
      </c>
      <c r="B115" s="25" t="s">
        <v>3407</v>
      </c>
      <c r="C115" s="25" t="s">
        <v>3408</v>
      </c>
      <c r="D115" s="25" t="s">
        <v>3409</v>
      </c>
    </row>
    <row r="116" spans="1:4" ht="15">
      <c r="A116" s="25" t="s">
        <v>3410</v>
      </c>
      <c r="B116" s="25" t="s">
        <v>3411</v>
      </c>
      <c r="C116" s="25" t="s">
        <v>3412</v>
      </c>
      <c r="D116" s="25" t="s">
        <v>3413</v>
      </c>
    </row>
    <row r="117" spans="1:4" ht="15">
      <c r="A117" s="25" t="s">
        <v>3414</v>
      </c>
      <c r="B117" s="25" t="s">
        <v>3415</v>
      </c>
      <c r="C117" s="25" t="s">
        <v>3416</v>
      </c>
      <c r="D117" s="25" t="s">
        <v>3417</v>
      </c>
    </row>
    <row r="118" spans="1:4" ht="15">
      <c r="A118" s="25" t="s">
        <v>668</v>
      </c>
      <c r="B118" s="25" t="s">
        <v>3418</v>
      </c>
      <c r="C118" s="25" t="s">
        <v>3231</v>
      </c>
      <c r="D118" s="25" t="s">
        <v>3419</v>
      </c>
    </row>
    <row r="119" spans="1:4" ht="15">
      <c r="A119" s="25" t="s">
        <v>3420</v>
      </c>
      <c r="B119" s="25" t="s">
        <v>3421</v>
      </c>
      <c r="C119" s="25" t="s">
        <v>3422</v>
      </c>
      <c r="D119" s="25" t="s">
        <v>3421</v>
      </c>
    </row>
    <row r="120" spans="1:4" ht="15">
      <c r="A120" s="25" t="s">
        <v>3423</v>
      </c>
      <c r="B120" s="25" t="s">
        <v>3424</v>
      </c>
      <c r="C120" s="25" t="s">
        <v>3425</v>
      </c>
      <c r="D120" s="25" t="s">
        <v>3424</v>
      </c>
    </row>
    <row r="121" spans="1:4" ht="15">
      <c r="A121" s="25" t="s">
        <v>3426</v>
      </c>
      <c r="B121" s="25" t="s">
        <v>3427</v>
      </c>
      <c r="C121" s="25" t="s">
        <v>3428</v>
      </c>
      <c r="D121" s="25" t="s">
        <v>3429</v>
      </c>
    </row>
    <row r="122" spans="1:4" ht="15">
      <c r="A122" s="25" t="s">
        <v>3430</v>
      </c>
      <c r="B122" s="25" t="s">
        <v>3431</v>
      </c>
      <c r="C122" s="25" t="s">
        <v>3432</v>
      </c>
      <c r="D122" s="25" t="s">
        <v>3433</v>
      </c>
    </row>
    <row r="123" spans="1:4" ht="15">
      <c r="A123" s="25" t="s">
        <v>3434</v>
      </c>
      <c r="B123" s="25" t="s">
        <v>3435</v>
      </c>
      <c r="C123" s="25" t="s">
        <v>3436</v>
      </c>
      <c r="D123" s="25" t="s">
        <v>3435</v>
      </c>
    </row>
    <row r="124" spans="1:4" ht="15">
      <c r="A124" s="25" t="s">
        <v>3437</v>
      </c>
      <c r="B124" s="25" t="s">
        <v>3438</v>
      </c>
      <c r="C124" s="25" t="s">
        <v>3439</v>
      </c>
      <c r="D124" s="25" t="s">
        <v>3438</v>
      </c>
    </row>
    <row r="125" spans="1:4" ht="15">
      <c r="A125" s="25" t="s">
        <v>3440</v>
      </c>
      <c r="B125" s="25" t="s">
        <v>3441</v>
      </c>
      <c r="C125" s="25" t="s">
        <v>3442</v>
      </c>
      <c r="D125" s="25" t="s">
        <v>3443</v>
      </c>
    </row>
    <row r="126" spans="1:4" ht="15">
      <c r="A126" s="25" t="s">
        <v>3444</v>
      </c>
      <c r="B126" s="25" t="s">
        <v>3445</v>
      </c>
      <c r="C126" s="25" t="s">
        <v>3446</v>
      </c>
      <c r="D126" s="25" t="s">
        <v>3445</v>
      </c>
    </row>
    <row r="127" spans="1:4" ht="15">
      <c r="A127" s="25" t="s">
        <v>2338</v>
      </c>
      <c r="B127" s="25" t="s">
        <v>3247</v>
      </c>
      <c r="C127" s="25" t="s">
        <v>1619</v>
      </c>
      <c r="D127" s="25" t="s">
        <v>3248</v>
      </c>
    </row>
    <row r="128" spans="1:4" ht="15">
      <c r="A128" s="25" t="s">
        <v>3249</v>
      </c>
      <c r="B128" s="25" t="s">
        <v>3250</v>
      </c>
      <c r="C128" s="25" t="s">
        <v>3251</v>
      </c>
      <c r="D128" s="25" t="s">
        <v>3252</v>
      </c>
    </row>
    <row r="129" spans="1:4" ht="15">
      <c r="A129" s="25" t="s">
        <v>3253</v>
      </c>
      <c r="B129" s="25" t="s">
        <v>3254</v>
      </c>
      <c r="C129" s="25" t="s">
        <v>3255</v>
      </c>
      <c r="D129" s="25" t="s">
        <v>3254</v>
      </c>
    </row>
    <row r="130" spans="1:4" ht="15">
      <c r="A130" s="25" t="s">
        <v>3256</v>
      </c>
      <c r="B130" s="25" t="s">
        <v>1630</v>
      </c>
      <c r="C130" s="25" t="s">
        <v>1631</v>
      </c>
      <c r="D130" s="25" t="s">
        <v>1630</v>
      </c>
    </row>
    <row r="131" spans="1:4" ht="15">
      <c r="A131" s="25" t="s">
        <v>1632</v>
      </c>
      <c r="B131" s="25" t="s">
        <v>1633</v>
      </c>
      <c r="C131" s="25" t="s">
        <v>1634</v>
      </c>
      <c r="D131" s="25" t="s">
        <v>1633</v>
      </c>
    </row>
    <row r="132" spans="1:4" ht="15">
      <c r="A132" s="25" t="s">
        <v>1635</v>
      </c>
      <c r="B132" s="25" t="s">
        <v>1636</v>
      </c>
      <c r="C132" s="25" t="s">
        <v>1637</v>
      </c>
      <c r="D132" s="25" t="s">
        <v>1636</v>
      </c>
    </row>
    <row r="133" spans="1:4" ht="15">
      <c r="A133" s="25" t="s">
        <v>1638</v>
      </c>
      <c r="B133" s="25" t="s">
        <v>1639</v>
      </c>
      <c r="C133" s="25" t="s">
        <v>1640</v>
      </c>
      <c r="D133" s="25" t="s">
        <v>1639</v>
      </c>
    </row>
    <row r="134" spans="1:4" ht="15">
      <c r="A134" s="25" t="s">
        <v>1641</v>
      </c>
      <c r="B134" s="25" t="s">
        <v>1642</v>
      </c>
      <c r="C134" s="25" t="s">
        <v>1643</v>
      </c>
      <c r="D134" s="25" t="s">
        <v>1644</v>
      </c>
    </row>
    <row r="135" spans="1:4" ht="15">
      <c r="A135" s="25" t="s">
        <v>1645</v>
      </c>
      <c r="B135" s="25" t="s">
        <v>1646</v>
      </c>
      <c r="C135" s="25" t="s">
        <v>1647</v>
      </c>
      <c r="D135" s="25" t="s">
        <v>1648</v>
      </c>
    </row>
    <row r="136" spans="1:4" ht="15">
      <c r="A136" s="25" t="s">
        <v>1649</v>
      </c>
      <c r="B136" s="25" t="s">
        <v>1650</v>
      </c>
      <c r="C136" s="25" t="s">
        <v>1651</v>
      </c>
      <c r="D136" s="25" t="s">
        <v>1652</v>
      </c>
    </row>
    <row r="137" spans="1:4" ht="15">
      <c r="A137" s="25" t="s">
        <v>1817</v>
      </c>
      <c r="B137" s="25" t="s">
        <v>1818</v>
      </c>
      <c r="C137" s="25" t="s">
        <v>1819</v>
      </c>
      <c r="D137" s="25" t="s">
        <v>1818</v>
      </c>
    </row>
    <row r="138" spans="1:4" ht="15">
      <c r="A138" s="25" t="s">
        <v>1820</v>
      </c>
      <c r="B138" s="25" t="s">
        <v>1821</v>
      </c>
      <c r="C138" s="25" t="s">
        <v>1822</v>
      </c>
      <c r="D138" s="25" t="s">
        <v>1821</v>
      </c>
    </row>
    <row r="139" spans="1:4" ht="15">
      <c r="A139" s="25" t="s">
        <v>1823</v>
      </c>
      <c r="B139" s="25" t="s">
        <v>1824</v>
      </c>
      <c r="C139" s="25" t="s">
        <v>1825</v>
      </c>
      <c r="D139" s="25" t="s">
        <v>1826</v>
      </c>
    </row>
    <row r="140" spans="1:4" ht="15">
      <c r="A140" s="25" t="s">
        <v>1827</v>
      </c>
      <c r="B140" s="25" t="s">
        <v>1824</v>
      </c>
      <c r="C140" s="25" t="s">
        <v>1825</v>
      </c>
      <c r="D140" s="25" t="s">
        <v>1826</v>
      </c>
    </row>
    <row r="141" spans="1:4" ht="15">
      <c r="A141" s="25" t="s">
        <v>666</v>
      </c>
      <c r="B141" s="25" t="s">
        <v>3160</v>
      </c>
      <c r="C141" s="25" t="s">
        <v>1828</v>
      </c>
      <c r="D141" s="39" t="s">
        <v>3160</v>
      </c>
    </row>
    <row r="142" spans="1:4" ht="15">
      <c r="A142" s="25" t="s">
        <v>1829</v>
      </c>
      <c r="B142" s="25" t="s">
        <v>1830</v>
      </c>
      <c r="C142" s="25" t="s">
        <v>2311</v>
      </c>
      <c r="D142" s="25" t="s">
        <v>2312</v>
      </c>
    </row>
    <row r="143" spans="1:4" ht="15">
      <c r="A143" s="25" t="s">
        <v>2313</v>
      </c>
      <c r="B143" s="25" t="s">
        <v>2314</v>
      </c>
      <c r="C143" s="25" t="s">
        <v>2315</v>
      </c>
      <c r="D143" s="25" t="s">
        <v>2314</v>
      </c>
    </row>
    <row r="144" spans="1:4" ht="15">
      <c r="A144" s="25" t="s">
        <v>2316</v>
      </c>
      <c r="B144" s="25" t="s">
        <v>2317</v>
      </c>
      <c r="C144" s="25" t="s">
        <v>2318</v>
      </c>
      <c r="D144" s="25" t="s">
        <v>2319</v>
      </c>
    </row>
    <row r="145" spans="1:4" ht="15">
      <c r="A145" s="25" t="s">
        <v>2320</v>
      </c>
      <c r="B145" s="25" t="s">
        <v>2321</v>
      </c>
      <c r="C145" s="25" t="s">
        <v>122</v>
      </c>
      <c r="D145" s="25" t="s">
        <v>2321</v>
      </c>
    </row>
    <row r="146" spans="1:4" ht="15">
      <c r="A146" s="25" t="s">
        <v>2322</v>
      </c>
      <c r="B146" s="25" t="s">
        <v>2323</v>
      </c>
      <c r="C146" s="25" t="s">
        <v>2324</v>
      </c>
      <c r="D146" s="25" t="s">
        <v>2323</v>
      </c>
    </row>
    <row r="147" spans="1:4" ht="15">
      <c r="A147" s="25" t="s">
        <v>2325</v>
      </c>
      <c r="B147" s="25" t="s">
        <v>2326</v>
      </c>
      <c r="C147" s="25" t="s">
        <v>2327</v>
      </c>
      <c r="D147" s="25" t="s">
        <v>2326</v>
      </c>
    </row>
    <row r="148" spans="1:4" ht="15">
      <c r="A148" s="25" t="s">
        <v>2328</v>
      </c>
      <c r="B148" s="25" t="s">
        <v>2329</v>
      </c>
      <c r="C148" s="25" t="s">
        <v>2330</v>
      </c>
      <c r="D148" s="25" t="s">
        <v>2329</v>
      </c>
    </row>
    <row r="149" spans="1:4" ht="15">
      <c r="A149" s="25" t="s">
        <v>2331</v>
      </c>
      <c r="B149" s="25" t="s">
        <v>2332</v>
      </c>
      <c r="C149" s="25" t="s">
        <v>1835</v>
      </c>
      <c r="D149" s="25" t="s">
        <v>2332</v>
      </c>
    </row>
    <row r="150" spans="1:4" ht="15">
      <c r="A150" s="25" t="s">
        <v>1836</v>
      </c>
      <c r="B150" s="25" t="s">
        <v>1837</v>
      </c>
      <c r="C150" s="25" t="s">
        <v>1838</v>
      </c>
      <c r="D150" s="25" t="s">
        <v>1837</v>
      </c>
    </row>
    <row r="151" spans="1:4" ht="15">
      <c r="A151" s="25" t="s">
        <v>1839</v>
      </c>
      <c r="B151" s="25" t="s">
        <v>1840</v>
      </c>
      <c r="C151" s="25" t="s">
        <v>1841</v>
      </c>
      <c r="D151" s="25" t="s">
        <v>1840</v>
      </c>
    </row>
    <row r="152" spans="1:4" ht="15">
      <c r="A152" s="25" t="s">
        <v>1842</v>
      </c>
      <c r="B152" s="25" t="s">
        <v>1843</v>
      </c>
      <c r="C152" s="25" t="s">
        <v>1844</v>
      </c>
      <c r="D152" s="25" t="s">
        <v>1843</v>
      </c>
    </row>
    <row r="153" spans="1:4" ht="15">
      <c r="A153" s="25" t="s">
        <v>1845</v>
      </c>
      <c r="B153" s="25" t="s">
        <v>633</v>
      </c>
      <c r="C153" s="25" t="s">
        <v>634</v>
      </c>
      <c r="D153" s="25" t="s">
        <v>633</v>
      </c>
    </row>
    <row r="154" spans="1:4" ht="15">
      <c r="A154" s="25" t="s">
        <v>635</v>
      </c>
      <c r="B154" s="25" t="s">
        <v>636</v>
      </c>
      <c r="C154" s="25" t="s">
        <v>637</v>
      </c>
      <c r="D154" s="25" t="s">
        <v>638</v>
      </c>
    </row>
    <row r="155" spans="1:4" ht="15">
      <c r="A155" s="25" t="s">
        <v>639</v>
      </c>
      <c r="B155" s="25" t="s">
        <v>640</v>
      </c>
      <c r="C155" s="39" t="s">
        <v>110</v>
      </c>
      <c r="D155" s="25" t="s">
        <v>640</v>
      </c>
    </row>
    <row r="156" spans="1:4" ht="15">
      <c r="A156" s="25" t="s">
        <v>2334</v>
      </c>
      <c r="B156" s="25" t="s">
        <v>641</v>
      </c>
      <c r="C156" s="25" t="s">
        <v>1813</v>
      </c>
      <c r="D156" s="25" t="s">
        <v>641</v>
      </c>
    </row>
    <row r="157" spans="1:4" ht="15">
      <c r="A157" s="25" t="s">
        <v>642</v>
      </c>
      <c r="B157" s="25" t="s">
        <v>643</v>
      </c>
      <c r="C157" s="25" t="s">
        <v>644</v>
      </c>
      <c r="D157" s="25" t="s">
        <v>643</v>
      </c>
    </row>
    <row r="158" spans="1:4" ht="15">
      <c r="A158" s="25" t="s">
        <v>645</v>
      </c>
      <c r="B158" s="25" t="s">
        <v>646</v>
      </c>
      <c r="C158" s="25" t="s">
        <v>647</v>
      </c>
      <c r="D158" s="25" t="s">
        <v>646</v>
      </c>
    </row>
    <row r="159" spans="1:4" ht="15">
      <c r="A159" s="25" t="s">
        <v>648</v>
      </c>
      <c r="B159" s="25" t="s">
        <v>2842</v>
      </c>
      <c r="C159" s="25" t="s">
        <v>123</v>
      </c>
      <c r="D159" s="25" t="s">
        <v>2843</v>
      </c>
    </row>
    <row r="160" spans="1:4" ht="15">
      <c r="A160" s="25" t="s">
        <v>2844</v>
      </c>
      <c r="B160" s="25" t="s">
        <v>2845</v>
      </c>
      <c r="C160" s="25" t="s">
        <v>2846</v>
      </c>
      <c r="D160" s="25" t="s">
        <v>2845</v>
      </c>
    </row>
    <row r="161" spans="1:4" ht="15">
      <c r="A161" s="25" t="s">
        <v>2847</v>
      </c>
      <c r="B161" s="25" t="s">
        <v>2848</v>
      </c>
      <c r="C161" s="25" t="s">
        <v>124</v>
      </c>
      <c r="D161" s="25" t="s">
        <v>2848</v>
      </c>
    </row>
    <row r="162" spans="1:4" ht="15">
      <c r="A162" s="25" t="s">
        <v>2849</v>
      </c>
      <c r="B162" s="25" t="s">
        <v>2850</v>
      </c>
      <c r="C162" s="25" t="s">
        <v>2851</v>
      </c>
      <c r="D162" s="25" t="s">
        <v>2852</v>
      </c>
    </row>
    <row r="163" spans="1:4" ht="15">
      <c r="A163" s="25" t="s">
        <v>2853</v>
      </c>
      <c r="B163" s="25" t="s">
        <v>2854</v>
      </c>
      <c r="C163" s="25" t="s">
        <v>2855</v>
      </c>
      <c r="D163" s="25" t="s">
        <v>2856</v>
      </c>
    </row>
    <row r="164" spans="1:4" ht="15">
      <c r="A164" s="25" t="s">
        <v>2857</v>
      </c>
      <c r="B164" s="25" t="s">
        <v>2858</v>
      </c>
      <c r="C164" s="25" t="s">
        <v>2859</v>
      </c>
      <c r="D164" s="25" t="s">
        <v>2858</v>
      </c>
    </row>
    <row r="165" spans="1:4" ht="15">
      <c r="A165" s="25" t="s">
        <v>2860</v>
      </c>
      <c r="B165" s="25" t="s">
        <v>2861</v>
      </c>
      <c r="C165" s="25" t="s">
        <v>2862</v>
      </c>
      <c r="D165" s="25" t="s">
        <v>2863</v>
      </c>
    </row>
    <row r="166" spans="1:4" ht="15">
      <c r="A166" s="25" t="s">
        <v>2864</v>
      </c>
      <c r="B166" s="25" t="s">
        <v>2865</v>
      </c>
      <c r="C166" s="25" t="s">
        <v>2866</v>
      </c>
      <c r="D166" s="25" t="s">
        <v>2865</v>
      </c>
    </row>
    <row r="167" spans="1:4" ht="15">
      <c r="A167" s="25" t="s">
        <v>2827</v>
      </c>
      <c r="B167" s="25" t="s">
        <v>2828</v>
      </c>
      <c r="C167" s="25" t="s">
        <v>2829</v>
      </c>
      <c r="D167" s="25" t="s">
        <v>2830</v>
      </c>
    </row>
    <row r="168" spans="1:4" ht="15">
      <c r="A168" s="25" t="s">
        <v>2831</v>
      </c>
      <c r="B168" s="25" t="s">
        <v>2832</v>
      </c>
      <c r="C168" s="25" t="s">
        <v>1431</v>
      </c>
      <c r="D168" s="25" t="s">
        <v>2832</v>
      </c>
    </row>
    <row r="169" spans="1:4" ht="15">
      <c r="A169" s="25" t="s">
        <v>2833</v>
      </c>
      <c r="B169" s="25" t="s">
        <v>2834</v>
      </c>
      <c r="C169" s="25" t="s">
        <v>2835</v>
      </c>
      <c r="D169" s="25" t="s">
        <v>2834</v>
      </c>
    </row>
    <row r="170" spans="1:4" ht="15">
      <c r="A170" s="25" t="s">
        <v>2836</v>
      </c>
      <c r="B170" s="25" t="s">
        <v>2837</v>
      </c>
      <c r="C170" s="25" t="s">
        <v>1432</v>
      </c>
      <c r="D170" s="25" t="s">
        <v>2837</v>
      </c>
    </row>
    <row r="171" spans="1:4" ht="15">
      <c r="A171" s="25" t="s">
        <v>2231</v>
      </c>
      <c r="B171" s="25" t="s">
        <v>2232</v>
      </c>
      <c r="C171" s="25" t="s">
        <v>2233</v>
      </c>
      <c r="D171" s="25" t="s">
        <v>2232</v>
      </c>
    </row>
    <row r="172" spans="1:4" ht="15">
      <c r="A172" s="25" t="s">
        <v>2234</v>
      </c>
      <c r="B172" s="25" t="s">
        <v>2235</v>
      </c>
      <c r="C172" s="25" t="s">
        <v>982</v>
      </c>
      <c r="D172" s="25" t="s">
        <v>2235</v>
      </c>
    </row>
    <row r="173" spans="1:4" ht="15">
      <c r="A173" s="25" t="s">
        <v>2236</v>
      </c>
      <c r="B173" s="25" t="s">
        <v>2237</v>
      </c>
      <c r="C173" s="25" t="s">
        <v>2238</v>
      </c>
      <c r="D173" s="25" t="s">
        <v>2239</v>
      </c>
    </row>
    <row r="174" spans="1:4" ht="15">
      <c r="A174" s="25" t="s">
        <v>2240</v>
      </c>
      <c r="B174" s="25" t="s">
        <v>2241</v>
      </c>
      <c r="C174" s="25" t="s">
        <v>2238</v>
      </c>
      <c r="D174" s="25" t="s">
        <v>2242</v>
      </c>
    </row>
    <row r="175" spans="1:4" ht="15">
      <c r="A175" s="25" t="s">
        <v>2243</v>
      </c>
      <c r="B175" s="25" t="s">
        <v>2244</v>
      </c>
      <c r="C175" s="25" t="s">
        <v>2245</v>
      </c>
      <c r="D175" s="25" t="s">
        <v>2244</v>
      </c>
    </row>
    <row r="176" spans="1:4" ht="15">
      <c r="A176" s="25" t="s">
        <v>2246</v>
      </c>
      <c r="B176" s="25" t="s">
        <v>2247</v>
      </c>
      <c r="C176" s="25" t="s">
        <v>2248</v>
      </c>
      <c r="D176" s="25" t="s">
        <v>2247</v>
      </c>
    </row>
    <row r="177" spans="1:4" ht="15">
      <c r="A177" s="25" t="s">
        <v>2249</v>
      </c>
      <c r="B177" s="25" t="s">
        <v>2250</v>
      </c>
      <c r="C177" s="25" t="s">
        <v>2251</v>
      </c>
      <c r="D177" s="25" t="s">
        <v>2250</v>
      </c>
    </row>
    <row r="178" spans="1:4" ht="15">
      <c r="A178" s="25" t="s">
        <v>2252</v>
      </c>
      <c r="B178" s="25" t="s">
        <v>2253</v>
      </c>
      <c r="C178" s="25" t="s">
        <v>2254</v>
      </c>
      <c r="D178" s="25" t="s">
        <v>2253</v>
      </c>
    </row>
    <row r="179" spans="1:4" ht="15">
      <c r="A179" s="25" t="s">
        <v>2255</v>
      </c>
      <c r="B179" s="25" t="s">
        <v>2256</v>
      </c>
      <c r="C179" s="25" t="s">
        <v>2257</v>
      </c>
      <c r="D179" s="25" t="s">
        <v>2258</v>
      </c>
    </row>
    <row r="180" spans="1:4" ht="15">
      <c r="A180" s="25" t="s">
        <v>2259</v>
      </c>
      <c r="B180" s="25" t="s">
        <v>2260</v>
      </c>
      <c r="C180" s="25" t="s">
        <v>1433</v>
      </c>
      <c r="D180" s="25" t="s">
        <v>2261</v>
      </c>
    </row>
    <row r="181" spans="1:4" ht="15">
      <c r="A181" s="25" t="s">
        <v>2262</v>
      </c>
      <c r="B181" s="25" t="s">
        <v>2263</v>
      </c>
      <c r="C181" s="25" t="s">
        <v>2264</v>
      </c>
      <c r="D181" s="25" t="s">
        <v>2265</v>
      </c>
    </row>
    <row r="182" spans="1:4" ht="15">
      <c r="A182" s="25" t="s">
        <v>2266</v>
      </c>
      <c r="B182" s="25" t="s">
        <v>2267</v>
      </c>
      <c r="C182" s="25" t="s">
        <v>2268</v>
      </c>
      <c r="D182" s="25" t="s">
        <v>2269</v>
      </c>
    </row>
    <row r="183" spans="1:4" ht="15">
      <c r="A183" s="39" t="s">
        <v>2333</v>
      </c>
      <c r="B183" s="25" t="s">
        <v>2270</v>
      </c>
      <c r="C183" s="39" t="s">
        <v>2742</v>
      </c>
      <c r="D183" s="25" t="s">
        <v>2270</v>
      </c>
    </row>
    <row r="184" spans="1:4" ht="15">
      <c r="A184" s="39" t="s">
        <v>2333</v>
      </c>
      <c r="B184" s="25" t="s">
        <v>2270</v>
      </c>
      <c r="C184" s="39" t="s">
        <v>1438</v>
      </c>
      <c r="D184" s="25" t="s">
        <v>2270</v>
      </c>
    </row>
    <row r="185" spans="1:4" ht="15">
      <c r="A185" s="39" t="s">
        <v>2333</v>
      </c>
      <c r="B185" s="25" t="s">
        <v>2270</v>
      </c>
      <c r="C185" s="39" t="s">
        <v>1439</v>
      </c>
      <c r="D185" s="25" t="s">
        <v>2270</v>
      </c>
    </row>
    <row r="186" spans="1:4" ht="15">
      <c r="A186" s="39" t="s">
        <v>2333</v>
      </c>
      <c r="B186" s="25" t="s">
        <v>2270</v>
      </c>
      <c r="C186" s="39" t="s">
        <v>1440</v>
      </c>
      <c r="D186" s="25" t="s">
        <v>2270</v>
      </c>
    </row>
    <row r="187" spans="1:4" ht="15">
      <c r="A187" s="39" t="s">
        <v>2333</v>
      </c>
      <c r="B187" s="25" t="s">
        <v>2270</v>
      </c>
      <c r="C187" s="39" t="s">
        <v>1441</v>
      </c>
      <c r="D187" s="25" t="s">
        <v>2270</v>
      </c>
    </row>
    <row r="188" spans="1:4" ht="15">
      <c r="A188" s="39" t="s">
        <v>2333</v>
      </c>
      <c r="B188" s="25" t="s">
        <v>2270</v>
      </c>
      <c r="C188" s="25" t="s">
        <v>3351</v>
      </c>
      <c r="D188" s="25" t="s">
        <v>2270</v>
      </c>
    </row>
    <row r="189" spans="1:4" ht="15">
      <c r="A189" s="25" t="s">
        <v>2333</v>
      </c>
      <c r="B189" s="25" t="s">
        <v>2270</v>
      </c>
      <c r="D189" s="25" t="s">
        <v>2270</v>
      </c>
    </row>
    <row r="190" spans="1:4" ht="15">
      <c r="A190" s="25" t="s">
        <v>2271</v>
      </c>
      <c r="B190" s="25" t="s">
        <v>2272</v>
      </c>
      <c r="C190" s="40" t="s">
        <v>111</v>
      </c>
      <c r="D190" s="25" t="s">
        <v>2272</v>
      </c>
    </row>
    <row r="191" spans="1:4" ht="15">
      <c r="A191" s="25" t="s">
        <v>2273</v>
      </c>
      <c r="B191" s="25" t="s">
        <v>3160</v>
      </c>
      <c r="C191" s="40" t="s">
        <v>3230</v>
      </c>
      <c r="D191" s="39" t="s">
        <v>3160</v>
      </c>
    </row>
    <row r="192" spans="1:4" ht="15">
      <c r="A192" s="39" t="s">
        <v>669</v>
      </c>
      <c r="B192" s="25" t="s">
        <v>2274</v>
      </c>
      <c r="C192" s="39" t="s">
        <v>2558</v>
      </c>
      <c r="D192" s="25" t="s">
        <v>2274</v>
      </c>
    </row>
    <row r="193" spans="1:4" ht="15">
      <c r="A193" s="39" t="s">
        <v>669</v>
      </c>
      <c r="B193" s="25" t="s">
        <v>2274</v>
      </c>
      <c r="C193" s="39" t="s">
        <v>3489</v>
      </c>
      <c r="D193" s="25" t="s">
        <v>2274</v>
      </c>
    </row>
    <row r="194" spans="1:4" ht="15">
      <c r="A194" s="39" t="s">
        <v>669</v>
      </c>
      <c r="B194" s="25" t="s">
        <v>2274</v>
      </c>
      <c r="C194" s="39" t="s">
        <v>1437</v>
      </c>
      <c r="D194" s="25" t="s">
        <v>2274</v>
      </c>
    </row>
    <row r="195" spans="1:4" ht="15">
      <c r="A195" s="39" t="s">
        <v>669</v>
      </c>
      <c r="B195" s="25" t="s">
        <v>2274</v>
      </c>
      <c r="C195" s="39" t="s">
        <v>1188</v>
      </c>
      <c r="D195" s="25" t="s">
        <v>2274</v>
      </c>
    </row>
    <row r="196" spans="1:4" ht="15">
      <c r="A196" s="39" t="s">
        <v>669</v>
      </c>
      <c r="B196" s="25" t="s">
        <v>2274</v>
      </c>
      <c r="C196" s="39" t="s">
        <v>1814</v>
      </c>
      <c r="D196" s="25" t="s">
        <v>2274</v>
      </c>
    </row>
    <row r="197" spans="1:4" ht="15">
      <c r="A197" s="39" t="s">
        <v>669</v>
      </c>
      <c r="B197" s="25" t="s">
        <v>2274</v>
      </c>
      <c r="C197" s="39" t="s">
        <v>3474</v>
      </c>
      <c r="D197" s="25" t="s">
        <v>2274</v>
      </c>
    </row>
    <row r="198" spans="1:4" ht="15">
      <c r="A198" s="39" t="s">
        <v>669</v>
      </c>
      <c r="B198" s="25" t="s">
        <v>2274</v>
      </c>
      <c r="C198" s="39" t="s">
        <v>2528</v>
      </c>
      <c r="D198" s="25" t="s">
        <v>2274</v>
      </c>
    </row>
    <row r="199" spans="1:4" ht="15">
      <c r="A199" s="39" t="s">
        <v>669</v>
      </c>
      <c r="B199" s="25" t="s">
        <v>2274</v>
      </c>
      <c r="C199" s="25" t="s">
        <v>660</v>
      </c>
      <c r="D199" s="25" t="s">
        <v>2274</v>
      </c>
    </row>
    <row r="200" spans="1:4" ht="15">
      <c r="A200" s="25" t="s">
        <v>669</v>
      </c>
      <c r="B200" s="25" t="s">
        <v>2274</v>
      </c>
      <c r="D200" s="25" t="s">
        <v>2274</v>
      </c>
    </row>
    <row r="201" spans="1:4" ht="15">
      <c r="A201" s="25" t="s">
        <v>2275</v>
      </c>
      <c r="B201" s="25" t="s">
        <v>2276</v>
      </c>
      <c r="D201" s="25" t="s">
        <v>2276</v>
      </c>
    </row>
    <row r="202" spans="1:4" ht="15">
      <c r="A202" s="25" t="s">
        <v>2277</v>
      </c>
      <c r="B202" s="25" t="s">
        <v>2278</v>
      </c>
      <c r="C202" s="25" t="s">
        <v>2279</v>
      </c>
      <c r="D202" s="25" t="s">
        <v>2278</v>
      </c>
    </row>
    <row r="203" spans="1:4" ht="15">
      <c r="A203" s="25" t="s">
        <v>2285</v>
      </c>
      <c r="B203" s="25" t="s">
        <v>2286</v>
      </c>
      <c r="C203" s="25" t="s">
        <v>2287</v>
      </c>
      <c r="D203" s="25" t="s">
        <v>2288</v>
      </c>
    </row>
    <row r="204" spans="1:4" ht="15">
      <c r="A204" s="25" t="s">
        <v>2290</v>
      </c>
      <c r="B204" s="25" t="s">
        <v>2291</v>
      </c>
      <c r="C204" s="25" t="s">
        <v>2289</v>
      </c>
      <c r="D204" s="25" t="s">
        <v>2292</v>
      </c>
    </row>
    <row r="205" spans="1:4" ht="15">
      <c r="A205" s="25" t="s">
        <v>2293</v>
      </c>
      <c r="B205" s="25" t="s">
        <v>2294</v>
      </c>
      <c r="C205" s="25" t="s">
        <v>679</v>
      </c>
      <c r="D205" s="25" t="s">
        <v>3433</v>
      </c>
    </row>
    <row r="206" spans="1:4" ht="15">
      <c r="A206" s="25" t="s">
        <v>680</v>
      </c>
      <c r="B206" s="25" t="s">
        <v>681</v>
      </c>
      <c r="C206" s="25" t="s">
        <v>682</v>
      </c>
      <c r="D206" s="25" t="s">
        <v>681</v>
      </c>
    </row>
  </sheetData>
  <printOptions/>
  <pageMargins left="0.5" right="0.5" top="0.5" bottom="0.5" header="0.5" footer="0.25"/>
  <pageSetup fitToHeight="99" fitToWidth="1" horizontalDpi="600" verticalDpi="600" orientation="landscape" r:id="rId1"/>
  <headerFooter alignWithMargins="0">
    <oddFooter>&amp;L&amp;10&amp;F: &amp;A&amp;C&amp;10&amp;P of &amp;N&amp;R&amp;10&amp;D at &amp;T</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I8"/>
  <sheetViews>
    <sheetView workbookViewId="0" topLeftCell="A1">
      <pane ySplit="5" topLeftCell="BM6" activePane="bottomLeft" state="frozen"/>
      <selection pane="topLeft" activeCell="A6" sqref="A6"/>
      <selection pane="bottomLeft" activeCell="A6" sqref="A6"/>
    </sheetView>
  </sheetViews>
  <sheetFormatPr defaultColWidth="9.140625" defaultRowHeight="12.75"/>
  <cols>
    <col min="1" max="1" width="15.7109375" style="0" customWidth="1"/>
    <col min="2" max="2" width="22.7109375" style="3" customWidth="1"/>
    <col min="3" max="3" width="10.7109375" style="0" customWidth="1"/>
    <col min="4" max="4" width="8.7109375" style="2" customWidth="1"/>
    <col min="5" max="6" width="10.7109375" style="2" customWidth="1"/>
    <col min="7" max="7" width="13.28125" style="0" customWidth="1"/>
    <col min="8" max="8" width="14.28125" style="0" customWidth="1"/>
    <col min="9" max="9" width="40.7109375" style="0" customWidth="1"/>
  </cols>
  <sheetData>
    <row r="1" spans="1:9" ht="26.25">
      <c r="A1" s="27" t="s">
        <v>108</v>
      </c>
      <c r="B1" s="28"/>
      <c r="C1" s="27"/>
      <c r="D1" s="27"/>
      <c r="E1" s="27"/>
      <c r="F1" s="27"/>
      <c r="G1" s="27"/>
      <c r="H1" s="27"/>
      <c r="I1" s="27"/>
    </row>
    <row r="2" spans="1:9" ht="26.25">
      <c r="A2" s="27" t="s">
        <v>2722</v>
      </c>
      <c r="B2" s="28"/>
      <c r="C2" s="27"/>
      <c r="D2" s="27"/>
      <c r="E2" s="27"/>
      <c r="F2" s="27"/>
      <c r="G2" s="27"/>
      <c r="H2" s="27"/>
      <c r="I2" s="27"/>
    </row>
    <row r="3" spans="1:9" ht="26.25">
      <c r="A3" s="27" t="str">
        <f ca="1">MID(CELL("Filename",A1),FIND("]",CELL("Filename",A1))+1,LEN(CELL("Filename",A1)))</f>
        <v>Togo</v>
      </c>
      <c r="B3" s="28"/>
      <c r="C3" s="27"/>
      <c r="D3" s="27"/>
      <c r="E3" s="27"/>
      <c r="F3" s="27"/>
      <c r="G3" s="27"/>
      <c r="H3" s="27"/>
      <c r="I3" s="27"/>
    </row>
    <row r="4" spans="1:9" ht="13.5" thickBot="1">
      <c r="A4" s="41"/>
      <c r="B4" s="41"/>
      <c r="C4" s="41" t="s">
        <v>3069</v>
      </c>
      <c r="D4" s="41"/>
      <c r="E4" s="41"/>
      <c r="F4" s="41"/>
      <c r="G4" s="41" t="s">
        <v>2802</v>
      </c>
      <c r="H4" s="41"/>
      <c r="I4" s="41" t="s">
        <v>458</v>
      </c>
    </row>
    <row r="5" spans="1:9" s="1" customFormat="1" ht="13.5" thickBot="1">
      <c r="A5" s="9" t="s">
        <v>2744</v>
      </c>
      <c r="B5" s="15" t="s">
        <v>1815</v>
      </c>
      <c r="C5" s="11" t="s">
        <v>2745</v>
      </c>
      <c r="D5" s="11" t="s">
        <v>2345</v>
      </c>
      <c r="E5" s="11" t="str">
        <f>"Cost "&amp;IF(ISERROR(INDEX(CurCodes!$A$8:$D$206,MATCH(A3,CurCodes!$C$8:$C$206,),1)),"",INDEX(CurCodes!$A$8:$D$206,MATCH(A3,CurCodes!$C$8:$C$206,),1))</f>
        <v>Cost XOF</v>
      </c>
      <c r="F5" s="11" t="str">
        <f>SUBSTITUTE(E5,"Cost","Total")</f>
        <v>Total XOF</v>
      </c>
      <c r="G5" s="16" t="s">
        <v>3232</v>
      </c>
      <c r="H5" s="16"/>
      <c r="I5" s="10" t="s">
        <v>1523</v>
      </c>
    </row>
    <row r="6" spans="1:9" ht="33.75">
      <c r="A6" s="17" t="s">
        <v>659</v>
      </c>
      <c r="B6" s="18" t="s">
        <v>661</v>
      </c>
      <c r="C6" s="19">
        <v>39012</v>
      </c>
      <c r="D6" s="20">
        <v>1</v>
      </c>
      <c r="E6" s="20">
        <v>2000</v>
      </c>
      <c r="F6" s="20">
        <f>D6*E6</f>
        <v>2000</v>
      </c>
      <c r="G6" s="21" t="s">
        <v>2900</v>
      </c>
      <c r="H6" s="22" t="s">
        <v>2901</v>
      </c>
      <c r="I6" s="23" t="s">
        <v>2721</v>
      </c>
    </row>
    <row r="7" spans="1:9" ht="56.25">
      <c r="A7" s="17" t="s">
        <v>662</v>
      </c>
      <c r="B7" s="18" t="s">
        <v>663</v>
      </c>
      <c r="C7" s="19">
        <v>39013</v>
      </c>
      <c r="D7" s="20">
        <v>2</v>
      </c>
      <c r="E7" s="20">
        <v>1500</v>
      </c>
      <c r="F7" s="20">
        <f>D7*E7</f>
        <v>3000</v>
      </c>
      <c r="G7" s="21" t="s">
        <v>2902</v>
      </c>
      <c r="H7" s="22" t="s">
        <v>2903</v>
      </c>
      <c r="I7" s="23" t="s">
        <v>2556</v>
      </c>
    </row>
    <row r="8" spans="1:9" ht="22.5">
      <c r="A8" s="17" t="s">
        <v>662</v>
      </c>
      <c r="B8" s="18" t="s">
        <v>324</v>
      </c>
      <c r="C8" s="19"/>
      <c r="D8" s="20"/>
      <c r="E8" s="20"/>
      <c r="F8" s="20">
        <f>D8*E8</f>
        <v>0</v>
      </c>
      <c r="G8" s="21" t="s">
        <v>2904</v>
      </c>
      <c r="H8" s="22" t="s">
        <v>2905</v>
      </c>
      <c r="I8" s="23" t="s">
        <v>379</v>
      </c>
    </row>
  </sheetData>
  <printOptions/>
  <pageMargins left="0.5" right="0.5" top="0.5" bottom="0.5" header="0.5" footer="0.5"/>
  <pageSetup fitToHeight="0" fitToWidth="1" horizontalDpi="1200" verticalDpi="1200" orientation="landscape" scale="89" r:id="rId1"/>
</worksheet>
</file>

<file path=xl/worksheets/sheet21.xml><?xml version="1.0" encoding="utf-8"?>
<worksheet xmlns="http://schemas.openxmlformats.org/spreadsheetml/2006/main" xmlns:r="http://schemas.openxmlformats.org/officeDocument/2006/relationships">
  <sheetPr>
    <pageSetUpPr fitToPage="1"/>
  </sheetPr>
  <dimension ref="A1:I12"/>
  <sheetViews>
    <sheetView workbookViewId="0" topLeftCell="A1">
      <pane ySplit="5" topLeftCell="BM6" activePane="bottomLeft" state="frozen"/>
      <selection pane="topLeft" activeCell="A6" sqref="A6"/>
      <selection pane="bottomLeft" activeCell="A6" sqref="A6"/>
    </sheetView>
  </sheetViews>
  <sheetFormatPr defaultColWidth="9.140625" defaultRowHeight="12.75"/>
  <cols>
    <col min="1" max="1" width="15.7109375" style="0" customWidth="1"/>
    <col min="2" max="2" width="22.7109375" style="3" customWidth="1"/>
    <col min="3" max="3" width="10.7109375" style="0" customWidth="1"/>
    <col min="4" max="4" width="8.7109375" style="2" customWidth="1"/>
    <col min="5" max="6" width="10.7109375" style="2" customWidth="1"/>
    <col min="7" max="7" width="13.28125" style="0" customWidth="1"/>
    <col min="8" max="8" width="14.28125" style="0" customWidth="1"/>
    <col min="9" max="9" width="40.7109375" style="0" customWidth="1"/>
  </cols>
  <sheetData>
    <row r="1" spans="1:9" ht="26.25">
      <c r="A1" s="27" t="s">
        <v>108</v>
      </c>
      <c r="B1" s="28"/>
      <c r="C1" s="27"/>
      <c r="D1" s="27"/>
      <c r="E1" s="27"/>
      <c r="F1" s="27"/>
      <c r="G1" s="27"/>
      <c r="H1" s="27"/>
      <c r="I1" s="27"/>
    </row>
    <row r="2" spans="1:9" ht="26.25">
      <c r="A2" s="27" t="s">
        <v>2722</v>
      </c>
      <c r="B2" s="28"/>
      <c r="C2" s="27"/>
      <c r="D2" s="27"/>
      <c r="E2" s="27"/>
      <c r="F2" s="27"/>
      <c r="G2" s="27"/>
      <c r="H2" s="27"/>
      <c r="I2" s="27"/>
    </row>
    <row r="3" spans="1:9" ht="26.25">
      <c r="A3" s="27" t="str">
        <f ca="1">MID(CELL("Filename",A1),FIND("]",CELL("Filename",A1))+1,LEN(CELL("Filename",A1)))</f>
        <v>Benin</v>
      </c>
      <c r="B3" s="28"/>
      <c r="C3" s="27"/>
      <c r="D3" s="27"/>
      <c r="E3" s="27"/>
      <c r="F3" s="27"/>
      <c r="G3" s="27"/>
      <c r="H3" s="27"/>
      <c r="I3" s="27"/>
    </row>
    <row r="4" spans="1:9" ht="13.5" thickBot="1">
      <c r="A4" s="41"/>
      <c r="B4" s="41"/>
      <c r="C4" s="41" t="s">
        <v>3069</v>
      </c>
      <c r="D4" s="41"/>
      <c r="E4" s="41"/>
      <c r="F4" s="41"/>
      <c r="G4" s="41" t="s">
        <v>2802</v>
      </c>
      <c r="H4" s="41"/>
      <c r="I4" s="41" t="s">
        <v>458</v>
      </c>
    </row>
    <row r="5" spans="1:9" s="1" customFormat="1" ht="13.5" thickBot="1">
      <c r="A5" s="9" t="s">
        <v>2744</v>
      </c>
      <c r="B5" s="15" t="s">
        <v>1815</v>
      </c>
      <c r="C5" s="11" t="s">
        <v>2745</v>
      </c>
      <c r="D5" s="11" t="s">
        <v>2345</v>
      </c>
      <c r="E5" s="11" t="str">
        <f>"Cost "&amp;IF(ISERROR(INDEX(CurCodes!$A$8:$D$206,MATCH(A3,CurCodes!$C$8:$C$206,),1)),"",INDEX(CurCodes!$A$8:$D$206,MATCH(A3,CurCodes!$C$8:$C$206,),1))</f>
        <v>Cost XOF</v>
      </c>
      <c r="F5" s="11" t="str">
        <f>SUBSTITUTE(E5,"Cost","Total")</f>
        <v>Total XOF</v>
      </c>
      <c r="G5" s="16" t="s">
        <v>3232</v>
      </c>
      <c r="H5" s="16"/>
      <c r="I5" s="10" t="s">
        <v>1523</v>
      </c>
    </row>
    <row r="6" spans="1:9" ht="22.5">
      <c r="A6" s="17" t="s">
        <v>2557</v>
      </c>
      <c r="B6" s="18" t="s">
        <v>2559</v>
      </c>
      <c r="C6" s="19">
        <v>39015</v>
      </c>
      <c r="D6" s="20">
        <v>2</v>
      </c>
      <c r="E6" s="20">
        <v>4000</v>
      </c>
      <c r="F6" s="20">
        <f aca="true" t="shared" si="0" ref="F6:F12">D6*E6</f>
        <v>8000</v>
      </c>
      <c r="G6" s="21" t="s">
        <v>2906</v>
      </c>
      <c r="H6" s="22" t="s">
        <v>2907</v>
      </c>
      <c r="I6" s="23" t="s">
        <v>2560</v>
      </c>
    </row>
    <row r="7" spans="1:9" ht="33.75">
      <c r="A7" s="17" t="s">
        <v>2561</v>
      </c>
      <c r="B7" s="18" t="s">
        <v>2562</v>
      </c>
      <c r="C7" s="19">
        <v>39017</v>
      </c>
      <c r="D7" s="20">
        <v>1</v>
      </c>
      <c r="E7" s="20">
        <v>2000</v>
      </c>
      <c r="F7" s="20">
        <f t="shared" si="0"/>
        <v>2000</v>
      </c>
      <c r="G7" s="21" t="s">
        <v>2908</v>
      </c>
      <c r="H7" s="22" t="s">
        <v>2909</v>
      </c>
      <c r="I7" s="23" t="s">
        <v>318</v>
      </c>
    </row>
    <row r="8" spans="1:9" ht="22.5">
      <c r="A8" s="17" t="s">
        <v>319</v>
      </c>
      <c r="B8" s="18" t="s">
        <v>320</v>
      </c>
      <c r="C8" s="19">
        <v>39018</v>
      </c>
      <c r="D8" s="20">
        <v>1</v>
      </c>
      <c r="E8" s="20">
        <v>4000</v>
      </c>
      <c r="F8" s="20">
        <f t="shared" si="0"/>
        <v>4000</v>
      </c>
      <c r="G8" s="21" t="s">
        <v>2910</v>
      </c>
      <c r="H8" s="22" t="s">
        <v>2911</v>
      </c>
      <c r="I8" s="23" t="s">
        <v>2743</v>
      </c>
    </row>
    <row r="9" spans="1:9" ht="22.5">
      <c r="A9" s="17" t="s">
        <v>321</v>
      </c>
      <c r="B9" s="18" t="s">
        <v>322</v>
      </c>
      <c r="C9" s="19">
        <v>39019</v>
      </c>
      <c r="D9" s="20">
        <v>1</v>
      </c>
      <c r="E9" s="20">
        <v>4000</v>
      </c>
      <c r="F9" s="20">
        <f t="shared" si="0"/>
        <v>4000</v>
      </c>
      <c r="G9" s="21" t="s">
        <v>2912</v>
      </c>
      <c r="H9" s="22" t="s">
        <v>2913</v>
      </c>
      <c r="I9" s="23" t="s">
        <v>323</v>
      </c>
    </row>
    <row r="10" spans="1:9" ht="22.5">
      <c r="A10" s="17" t="s">
        <v>326</v>
      </c>
      <c r="B10" s="18" t="s">
        <v>324</v>
      </c>
      <c r="C10" s="19"/>
      <c r="D10" s="20"/>
      <c r="E10" s="20"/>
      <c r="F10" s="20">
        <f t="shared" si="0"/>
        <v>0</v>
      </c>
      <c r="G10" s="21" t="s">
        <v>3067</v>
      </c>
      <c r="H10" s="22" t="s">
        <v>2914</v>
      </c>
      <c r="I10" s="23" t="s">
        <v>327</v>
      </c>
    </row>
    <row r="11" spans="1:9" ht="78.75">
      <c r="A11" s="17" t="s">
        <v>326</v>
      </c>
      <c r="B11" s="18" t="s">
        <v>328</v>
      </c>
      <c r="C11" s="19"/>
      <c r="D11" s="20"/>
      <c r="E11" s="20"/>
      <c r="F11" s="20">
        <f t="shared" si="0"/>
        <v>0</v>
      </c>
      <c r="G11" s="21" t="s">
        <v>2915</v>
      </c>
      <c r="H11" s="22" t="s">
        <v>2916</v>
      </c>
      <c r="I11" s="23" t="s">
        <v>378</v>
      </c>
    </row>
    <row r="12" spans="1:9" ht="33.75">
      <c r="A12" s="17" t="s">
        <v>326</v>
      </c>
      <c r="B12" s="18" t="s">
        <v>1042</v>
      </c>
      <c r="C12" s="19"/>
      <c r="D12" s="20"/>
      <c r="E12" s="20"/>
      <c r="F12" s="20">
        <f t="shared" si="0"/>
        <v>0</v>
      </c>
      <c r="G12" s="21" t="s">
        <v>2917</v>
      </c>
      <c r="H12" s="22" t="s">
        <v>2918</v>
      </c>
      <c r="I12" s="23" t="s">
        <v>1043</v>
      </c>
    </row>
  </sheetData>
  <printOptions/>
  <pageMargins left="0.5" right="0.5" top="0.5" bottom="0.5" header="0.5" footer="0.5"/>
  <pageSetup fitToHeight="0" fitToWidth="1" horizontalDpi="1200" verticalDpi="1200" orientation="landscape" scale="89" r:id="rId1"/>
</worksheet>
</file>

<file path=xl/worksheets/sheet22.xml><?xml version="1.0" encoding="utf-8"?>
<worksheet xmlns="http://schemas.openxmlformats.org/spreadsheetml/2006/main" xmlns:r="http://schemas.openxmlformats.org/officeDocument/2006/relationships">
  <sheetPr>
    <pageSetUpPr fitToPage="1"/>
  </sheetPr>
  <dimension ref="A1:I11"/>
  <sheetViews>
    <sheetView workbookViewId="0" topLeftCell="A1">
      <pane ySplit="5" topLeftCell="BM6" activePane="bottomLeft" state="frozen"/>
      <selection pane="topLeft" activeCell="A6" sqref="A6"/>
      <selection pane="bottomLeft" activeCell="A6" sqref="A6"/>
    </sheetView>
  </sheetViews>
  <sheetFormatPr defaultColWidth="9.140625" defaultRowHeight="12.75"/>
  <cols>
    <col min="1" max="1" width="15.7109375" style="0" customWidth="1"/>
    <col min="2" max="2" width="22.7109375" style="3" customWidth="1"/>
    <col min="3" max="3" width="10.7109375" style="0" customWidth="1"/>
    <col min="4" max="4" width="8.7109375" style="2" customWidth="1"/>
    <col min="5" max="6" width="10.7109375" style="2" customWidth="1"/>
    <col min="7" max="7" width="13.28125" style="0" customWidth="1"/>
    <col min="8" max="8" width="14.28125" style="0" customWidth="1"/>
    <col min="9" max="9" width="40.7109375" style="0" customWidth="1"/>
  </cols>
  <sheetData>
    <row r="1" spans="1:9" ht="26.25">
      <c r="A1" s="27" t="s">
        <v>108</v>
      </c>
      <c r="B1" s="28"/>
      <c r="C1" s="27"/>
      <c r="D1" s="27"/>
      <c r="E1" s="27"/>
      <c r="F1" s="27"/>
      <c r="G1" s="27"/>
      <c r="H1" s="27"/>
      <c r="I1" s="27"/>
    </row>
    <row r="2" spans="1:9" ht="26.25">
      <c r="A2" s="27" t="s">
        <v>2722</v>
      </c>
      <c r="B2" s="28"/>
      <c r="C2" s="27"/>
      <c r="D2" s="27"/>
      <c r="E2" s="27"/>
      <c r="F2" s="27"/>
      <c r="G2" s="27"/>
      <c r="H2" s="27"/>
      <c r="I2" s="27"/>
    </row>
    <row r="3" spans="1:9" ht="26.25">
      <c r="A3" s="27" t="str">
        <f ca="1">MID(CELL("Filename",A1),FIND("]",CELL("Filename",A1))+1,LEN(CELL("Filename",A1)))</f>
        <v>Nigeria</v>
      </c>
      <c r="B3" s="28"/>
      <c r="C3" s="27"/>
      <c r="D3" s="27"/>
      <c r="E3" s="27"/>
      <c r="F3" s="27"/>
      <c r="G3" s="27"/>
      <c r="H3" s="27"/>
      <c r="I3" s="27"/>
    </row>
    <row r="4" spans="1:9" ht="13.5" thickBot="1">
      <c r="A4" s="41"/>
      <c r="B4" s="41"/>
      <c r="C4" s="41" t="s">
        <v>3069</v>
      </c>
      <c r="D4" s="41"/>
      <c r="E4" s="41"/>
      <c r="F4" s="41"/>
      <c r="G4" s="41" t="s">
        <v>2802</v>
      </c>
      <c r="H4" s="41"/>
      <c r="I4" s="41" t="s">
        <v>458</v>
      </c>
    </row>
    <row r="5" spans="1:9" s="1" customFormat="1" ht="13.5" thickBot="1">
      <c r="A5" s="9" t="s">
        <v>2744</v>
      </c>
      <c r="B5" s="15" t="s">
        <v>1815</v>
      </c>
      <c r="C5" s="11" t="s">
        <v>2745</v>
      </c>
      <c r="D5" s="11" t="s">
        <v>2345</v>
      </c>
      <c r="E5" s="11" t="str">
        <f>"Cost "&amp;IF(ISERROR(INDEX(CurCodes!$A$8:$D$206,MATCH(A3,CurCodes!$C$8:$C$206,),1)),"",INDEX(CurCodes!$A$8:$D$206,MATCH(A3,CurCodes!$C$8:$C$206,),1))</f>
        <v>Cost NGN</v>
      </c>
      <c r="F5" s="11" t="str">
        <f>SUBSTITUTE(E5,"Cost","Total")</f>
        <v>Total NGN</v>
      </c>
      <c r="G5" s="16" t="s">
        <v>3232</v>
      </c>
      <c r="H5" s="16"/>
      <c r="I5" s="10" t="s">
        <v>1523</v>
      </c>
    </row>
    <row r="6" spans="1:9" ht="56.25">
      <c r="A6" s="17" t="s">
        <v>1618</v>
      </c>
      <c r="B6" s="18" t="s">
        <v>1620</v>
      </c>
      <c r="C6" s="19">
        <v>39020</v>
      </c>
      <c r="D6" s="20">
        <v>1</v>
      </c>
      <c r="E6" s="20">
        <v>0</v>
      </c>
      <c r="F6" s="20">
        <f aca="true" t="shared" si="0" ref="F6:F11">D6*E6</f>
        <v>0</v>
      </c>
      <c r="G6" s="21" t="s">
        <v>2919</v>
      </c>
      <c r="H6" s="22" t="s">
        <v>2920</v>
      </c>
      <c r="I6" s="23" t="s">
        <v>1621</v>
      </c>
    </row>
    <row r="7" spans="1:9" ht="45">
      <c r="A7" s="17" t="s">
        <v>2841</v>
      </c>
      <c r="B7" s="18" t="s">
        <v>1622</v>
      </c>
      <c r="C7" s="19">
        <v>39021</v>
      </c>
      <c r="D7" s="20">
        <v>1</v>
      </c>
      <c r="E7" s="20">
        <v>4000</v>
      </c>
      <c r="F7" s="20">
        <f t="shared" si="0"/>
        <v>4000</v>
      </c>
      <c r="G7" s="21" t="s">
        <v>2921</v>
      </c>
      <c r="H7" s="22" t="s">
        <v>2922</v>
      </c>
      <c r="I7" s="23" t="s">
        <v>1623</v>
      </c>
    </row>
    <row r="8" spans="1:9" ht="56.25">
      <c r="A8" s="17" t="s">
        <v>1624</v>
      </c>
      <c r="B8" s="18" t="s">
        <v>649</v>
      </c>
      <c r="C8" s="19">
        <v>39022</v>
      </c>
      <c r="D8" s="20">
        <v>1</v>
      </c>
      <c r="E8" s="20">
        <v>2700</v>
      </c>
      <c r="F8" s="20">
        <f t="shared" si="0"/>
        <v>2700</v>
      </c>
      <c r="G8" s="21" t="s">
        <v>2923</v>
      </c>
      <c r="H8" s="22" t="s">
        <v>2924</v>
      </c>
      <c r="I8" s="23" t="s">
        <v>3036</v>
      </c>
    </row>
    <row r="9" spans="1:9" ht="56.25">
      <c r="A9" s="17" t="s">
        <v>3037</v>
      </c>
      <c r="B9" s="18" t="s">
        <v>1493</v>
      </c>
      <c r="C9" s="19">
        <v>39023</v>
      </c>
      <c r="D9" s="20">
        <v>2</v>
      </c>
      <c r="E9" s="20">
        <v>1350</v>
      </c>
      <c r="F9" s="20">
        <f t="shared" si="0"/>
        <v>2700</v>
      </c>
      <c r="G9" s="21" t="s">
        <v>2925</v>
      </c>
      <c r="H9" s="22" t="s">
        <v>2926</v>
      </c>
      <c r="I9" s="23" t="s">
        <v>1044</v>
      </c>
    </row>
    <row r="10" spans="1:9" ht="33.75">
      <c r="A10" s="17" t="s">
        <v>3038</v>
      </c>
      <c r="B10" s="18" t="s">
        <v>3039</v>
      </c>
      <c r="C10" s="19"/>
      <c r="D10" s="20">
        <v>0</v>
      </c>
      <c r="E10" s="20">
        <v>0</v>
      </c>
      <c r="F10" s="20">
        <f t="shared" si="0"/>
        <v>0</v>
      </c>
      <c r="G10" s="21" t="s">
        <v>2927</v>
      </c>
      <c r="H10" s="22" t="s">
        <v>2928</v>
      </c>
      <c r="I10" s="23" t="s">
        <v>2741</v>
      </c>
    </row>
    <row r="11" spans="1:9" ht="101.25">
      <c r="A11" s="17" t="s">
        <v>3080</v>
      </c>
      <c r="B11" s="18" t="s">
        <v>3081</v>
      </c>
      <c r="C11" s="19">
        <v>39025</v>
      </c>
      <c r="D11" s="20">
        <v>2</v>
      </c>
      <c r="E11" s="20">
        <v>2000</v>
      </c>
      <c r="F11" s="20">
        <f t="shared" si="0"/>
        <v>4000</v>
      </c>
      <c r="G11" s="21" t="s">
        <v>2929</v>
      </c>
      <c r="H11" s="22" t="s">
        <v>2930</v>
      </c>
      <c r="I11" s="23" t="s">
        <v>2474</v>
      </c>
    </row>
  </sheetData>
  <printOptions/>
  <pageMargins left="0.5" right="0.5" top="0.5" bottom="0.5" header="0.5" footer="0.5"/>
  <pageSetup fitToHeight="0" fitToWidth="1" horizontalDpi="1200" verticalDpi="1200" orientation="landscape" scale="89" r:id="rId1"/>
</worksheet>
</file>

<file path=xl/worksheets/sheet23.xml><?xml version="1.0" encoding="utf-8"?>
<worksheet xmlns="http://schemas.openxmlformats.org/spreadsheetml/2006/main" xmlns:r="http://schemas.openxmlformats.org/officeDocument/2006/relationships">
  <sheetPr>
    <pageSetUpPr fitToPage="1"/>
  </sheetPr>
  <dimension ref="A1:I25"/>
  <sheetViews>
    <sheetView workbookViewId="0" topLeftCell="A1">
      <pane ySplit="5" topLeftCell="BM6" activePane="bottomLeft" state="frozen"/>
      <selection pane="topLeft" activeCell="A6" sqref="A6"/>
      <selection pane="bottomLeft" activeCell="A6" sqref="A6"/>
    </sheetView>
  </sheetViews>
  <sheetFormatPr defaultColWidth="9.140625" defaultRowHeight="12.75"/>
  <cols>
    <col min="1" max="1" width="15.7109375" style="0" customWidth="1"/>
    <col min="2" max="2" width="22.7109375" style="3" customWidth="1"/>
    <col min="3" max="3" width="10.7109375" style="0" customWidth="1"/>
    <col min="4" max="4" width="8.7109375" style="2" customWidth="1"/>
    <col min="5" max="6" width="10.7109375" style="2" customWidth="1"/>
    <col min="7" max="7" width="13.28125" style="0" customWidth="1"/>
    <col min="8" max="8" width="14.28125" style="0" customWidth="1"/>
    <col min="9" max="9" width="40.7109375" style="0" customWidth="1"/>
  </cols>
  <sheetData>
    <row r="1" spans="1:9" ht="26.25">
      <c r="A1" s="27" t="s">
        <v>108</v>
      </c>
      <c r="B1" s="28"/>
      <c r="C1" s="27"/>
      <c r="D1" s="27"/>
      <c r="E1" s="27"/>
      <c r="F1" s="27"/>
      <c r="G1" s="27"/>
      <c r="H1" s="27"/>
      <c r="I1" s="27"/>
    </row>
    <row r="2" spans="1:9" ht="26.25">
      <c r="A2" s="27" t="s">
        <v>2722</v>
      </c>
      <c r="B2" s="28"/>
      <c r="C2" s="27"/>
      <c r="D2" s="27"/>
      <c r="E2" s="27"/>
      <c r="F2" s="27"/>
      <c r="G2" s="27"/>
      <c r="H2" s="27"/>
      <c r="I2" s="27"/>
    </row>
    <row r="3" spans="1:9" ht="26.25">
      <c r="A3" s="27" t="str">
        <f ca="1">MID(CELL("Filename",A1),FIND("]",CELL("Filename",A1))+1,LEN(CELL("Filename",A1)))</f>
        <v>Cameroon</v>
      </c>
      <c r="B3" s="28"/>
      <c r="C3" s="27"/>
      <c r="D3" s="27"/>
      <c r="E3" s="27"/>
      <c r="F3" s="27"/>
      <c r="G3" s="27"/>
      <c r="H3" s="27"/>
      <c r="I3" s="27"/>
    </row>
    <row r="4" spans="1:9" ht="13.5" thickBot="1">
      <c r="A4" s="41"/>
      <c r="B4" s="41"/>
      <c r="C4" s="41" t="s">
        <v>3069</v>
      </c>
      <c r="D4" s="41"/>
      <c r="E4" s="41"/>
      <c r="F4" s="41"/>
      <c r="G4" s="41" t="s">
        <v>2802</v>
      </c>
      <c r="H4" s="41"/>
      <c r="I4" s="41" t="s">
        <v>458</v>
      </c>
    </row>
    <row r="5" spans="1:9" s="1" customFormat="1" ht="13.5" thickBot="1">
      <c r="A5" s="9" t="s">
        <v>2744</v>
      </c>
      <c r="B5" s="15" t="s">
        <v>1815</v>
      </c>
      <c r="C5" s="11" t="s">
        <v>2745</v>
      </c>
      <c r="D5" s="11" t="s">
        <v>2345</v>
      </c>
      <c r="E5" s="11" t="str">
        <f>"Cost "&amp;IF(ISERROR(INDEX(CurCodes!$A$8:$D$206,MATCH(A3,CurCodes!$C$8:$C$206,),1)),"",INDEX(CurCodes!$A$8:$D$206,MATCH(A3,CurCodes!$C$8:$C$206,),1))</f>
        <v>Cost XAF</v>
      </c>
      <c r="F5" s="11" t="str">
        <f>SUBSTITUTE(E5,"Cost","Total")</f>
        <v>Total XAF</v>
      </c>
      <c r="G5" s="16" t="s">
        <v>3232</v>
      </c>
      <c r="H5" s="16"/>
      <c r="I5" s="10" t="s">
        <v>1523</v>
      </c>
    </row>
    <row r="6" spans="1:9" ht="38.25">
      <c r="A6" s="17" t="s">
        <v>3082</v>
      </c>
      <c r="B6" s="18" t="s">
        <v>3240</v>
      </c>
      <c r="C6" s="19">
        <v>39027</v>
      </c>
      <c r="D6" s="20">
        <v>1</v>
      </c>
      <c r="E6" s="20"/>
      <c r="F6" s="20">
        <f>D6*E6</f>
        <v>0</v>
      </c>
      <c r="G6" s="21" t="s">
        <v>2931</v>
      </c>
      <c r="H6" s="22" t="s">
        <v>2932</v>
      </c>
      <c r="I6" s="23" t="s">
        <v>3318</v>
      </c>
    </row>
    <row r="7" spans="1:9" ht="45">
      <c r="A7" s="17" t="s">
        <v>3083</v>
      </c>
      <c r="B7" s="18" t="s">
        <v>3085</v>
      </c>
      <c r="C7" s="19">
        <v>39028</v>
      </c>
      <c r="D7" s="20">
        <v>3</v>
      </c>
      <c r="E7" s="20"/>
      <c r="F7" s="20">
        <f>D7*E7</f>
        <v>0</v>
      </c>
      <c r="G7" s="21" t="s">
        <v>2933</v>
      </c>
      <c r="H7" s="22" t="s">
        <v>2934</v>
      </c>
      <c r="I7" s="23" t="s">
        <v>3319</v>
      </c>
    </row>
    <row r="8" spans="1:9" ht="33.75">
      <c r="A8" s="17" t="s">
        <v>3084</v>
      </c>
      <c r="B8" s="18" t="s">
        <v>3320</v>
      </c>
      <c r="C8" s="19">
        <v>39031</v>
      </c>
      <c r="D8" s="20">
        <v>1</v>
      </c>
      <c r="E8" s="20"/>
      <c r="F8" s="20">
        <f>D8*E8</f>
        <v>0</v>
      </c>
      <c r="G8" s="21" t="s">
        <v>2935</v>
      </c>
      <c r="H8" s="22" t="s">
        <v>2936</v>
      </c>
      <c r="I8" s="23" t="s">
        <v>2739</v>
      </c>
    </row>
    <row r="9" spans="1:9" ht="33.75">
      <c r="A9" s="17" t="s">
        <v>1291</v>
      </c>
      <c r="B9" s="18" t="s">
        <v>2740</v>
      </c>
      <c r="C9" s="19"/>
      <c r="D9" s="20"/>
      <c r="E9" s="20"/>
      <c r="F9" s="20">
        <v>0</v>
      </c>
      <c r="G9" s="21" t="s">
        <v>2937</v>
      </c>
      <c r="H9" s="22" t="s">
        <v>2938</v>
      </c>
      <c r="I9" s="23" t="s">
        <v>3086</v>
      </c>
    </row>
    <row r="10" spans="1:9" ht="45">
      <c r="A10" s="17" t="s">
        <v>1291</v>
      </c>
      <c r="B10" s="18" t="s">
        <v>3240</v>
      </c>
      <c r="C10" s="19">
        <v>39032</v>
      </c>
      <c r="D10" s="20">
        <v>1</v>
      </c>
      <c r="E10" s="20"/>
      <c r="F10" s="20">
        <v>0</v>
      </c>
      <c r="G10" s="21" t="s">
        <v>2939</v>
      </c>
      <c r="H10" s="22" t="s">
        <v>2940</v>
      </c>
      <c r="I10" s="23" t="s">
        <v>1292</v>
      </c>
    </row>
    <row r="11" spans="1:9" ht="25.5">
      <c r="A11" s="17" t="s">
        <v>1291</v>
      </c>
      <c r="B11" s="18" t="s">
        <v>3240</v>
      </c>
      <c r="C11" s="19">
        <v>39033</v>
      </c>
      <c r="D11" s="20">
        <v>1</v>
      </c>
      <c r="E11" s="20"/>
      <c r="F11" s="20">
        <v>0</v>
      </c>
      <c r="G11" s="21" t="s">
        <v>2941</v>
      </c>
      <c r="H11" s="22" t="s">
        <v>2942</v>
      </c>
      <c r="I11" s="23" t="s">
        <v>1293</v>
      </c>
    </row>
    <row r="12" spans="1:9" ht="22.5">
      <c r="A12" s="17" t="s">
        <v>1625</v>
      </c>
      <c r="B12" s="18" t="s">
        <v>3320</v>
      </c>
      <c r="C12" s="19">
        <v>39034</v>
      </c>
      <c r="D12" s="20">
        <v>2</v>
      </c>
      <c r="E12" s="20"/>
      <c r="F12" s="20">
        <f>D12*E12</f>
        <v>0</v>
      </c>
      <c r="G12" s="21" t="s">
        <v>2943</v>
      </c>
      <c r="H12" s="22" t="s">
        <v>2944</v>
      </c>
      <c r="I12" s="23" t="s">
        <v>1626</v>
      </c>
    </row>
    <row r="13" spans="1:9" ht="45">
      <c r="A13" s="17" t="s">
        <v>1627</v>
      </c>
      <c r="B13" s="18" t="s">
        <v>287</v>
      </c>
      <c r="C13" s="19">
        <v>39036</v>
      </c>
      <c r="D13" s="20">
        <v>1</v>
      </c>
      <c r="E13" s="20"/>
      <c r="F13" s="20">
        <v>0</v>
      </c>
      <c r="G13" s="21" t="s">
        <v>2945</v>
      </c>
      <c r="H13" s="22" t="s">
        <v>2946</v>
      </c>
      <c r="I13" s="23" t="s">
        <v>288</v>
      </c>
    </row>
    <row r="14" spans="1:9" ht="45">
      <c r="A14" s="17" t="s">
        <v>289</v>
      </c>
      <c r="B14" s="18" t="s">
        <v>290</v>
      </c>
      <c r="C14" s="19">
        <v>39037</v>
      </c>
      <c r="D14" s="20">
        <v>1</v>
      </c>
      <c r="E14" s="20"/>
      <c r="F14" s="20">
        <v>0</v>
      </c>
      <c r="G14" s="21" t="s">
        <v>2947</v>
      </c>
      <c r="H14" s="22" t="s">
        <v>2948</v>
      </c>
      <c r="I14" s="23" t="s">
        <v>297</v>
      </c>
    </row>
    <row r="15" spans="1:9" ht="12.75">
      <c r="A15" s="17" t="s">
        <v>298</v>
      </c>
      <c r="B15" s="18" t="s">
        <v>2740</v>
      </c>
      <c r="C15" s="19">
        <v>39038</v>
      </c>
      <c r="D15" s="20">
        <v>1</v>
      </c>
      <c r="E15" s="20"/>
      <c r="F15" s="20">
        <v>0</v>
      </c>
      <c r="G15" s="21" t="s">
        <v>2949</v>
      </c>
      <c r="H15" s="22" t="s">
        <v>2950</v>
      </c>
      <c r="I15" s="23" t="s">
        <v>299</v>
      </c>
    </row>
    <row r="16" spans="1:9" ht="45">
      <c r="A16" s="17" t="s">
        <v>300</v>
      </c>
      <c r="B16" s="18" t="s">
        <v>301</v>
      </c>
      <c r="C16" s="19">
        <v>39039</v>
      </c>
      <c r="D16" s="20">
        <v>2</v>
      </c>
      <c r="E16" s="20">
        <v>4000</v>
      </c>
      <c r="F16" s="20">
        <f>D16*E16</f>
        <v>8000</v>
      </c>
      <c r="G16" s="21" t="s">
        <v>2951</v>
      </c>
      <c r="H16" s="22" t="s">
        <v>2952</v>
      </c>
      <c r="I16" s="23" t="s">
        <v>1288</v>
      </c>
    </row>
    <row r="17" spans="1:9" ht="90">
      <c r="A17" s="17" t="s">
        <v>1289</v>
      </c>
      <c r="B17" s="18" t="s">
        <v>1290</v>
      </c>
      <c r="C17" s="19">
        <v>39041</v>
      </c>
      <c r="D17" s="20">
        <v>5</v>
      </c>
      <c r="E17" s="20">
        <v>5000</v>
      </c>
      <c r="F17" s="20">
        <f>D17*E17</f>
        <v>25000</v>
      </c>
      <c r="G17" s="21" t="s">
        <v>2953</v>
      </c>
      <c r="H17" s="22" t="s">
        <v>2954</v>
      </c>
      <c r="I17" s="23" t="s">
        <v>892</v>
      </c>
    </row>
    <row r="18" spans="1:9" ht="12.75">
      <c r="A18" s="17" t="s">
        <v>1289</v>
      </c>
      <c r="B18" s="18" t="s">
        <v>1294</v>
      </c>
      <c r="C18" s="19"/>
      <c r="D18" s="20"/>
      <c r="E18" s="20"/>
      <c r="F18" s="20">
        <f aca="true" t="shared" si="0" ref="F18:F25">D18*E18</f>
        <v>0</v>
      </c>
      <c r="G18" s="21" t="s">
        <v>2955</v>
      </c>
      <c r="H18" s="22" t="s">
        <v>2956</v>
      </c>
      <c r="I18" s="23" t="s">
        <v>1295</v>
      </c>
    </row>
    <row r="19" spans="1:9" ht="33.75">
      <c r="A19" s="17" t="s">
        <v>1289</v>
      </c>
      <c r="B19" s="18" t="s">
        <v>1155</v>
      </c>
      <c r="C19" s="19"/>
      <c r="D19" s="20"/>
      <c r="E19" s="20"/>
      <c r="F19" s="20">
        <f t="shared" si="0"/>
        <v>0</v>
      </c>
      <c r="G19" s="21" t="s">
        <v>2957</v>
      </c>
      <c r="H19" s="22" t="s">
        <v>2958</v>
      </c>
      <c r="I19" s="23" t="s">
        <v>3287</v>
      </c>
    </row>
    <row r="20" spans="1:9" ht="78.75">
      <c r="A20" s="17" t="s">
        <v>3288</v>
      </c>
      <c r="B20" s="18" t="s">
        <v>3289</v>
      </c>
      <c r="C20" s="19">
        <v>39045</v>
      </c>
      <c r="D20" s="20">
        <v>1</v>
      </c>
      <c r="E20" s="20">
        <v>6500</v>
      </c>
      <c r="F20" s="20">
        <f t="shared" si="0"/>
        <v>6500</v>
      </c>
      <c r="G20" s="21" t="s">
        <v>2959</v>
      </c>
      <c r="H20" s="22" t="s">
        <v>2960</v>
      </c>
      <c r="I20" s="23" t="s">
        <v>3290</v>
      </c>
    </row>
    <row r="21" spans="1:9" ht="78.75">
      <c r="A21" s="17" t="s">
        <v>3291</v>
      </c>
      <c r="B21" s="18" t="s">
        <v>3292</v>
      </c>
      <c r="C21" s="19">
        <v>39046</v>
      </c>
      <c r="D21" s="20">
        <v>1</v>
      </c>
      <c r="E21" s="20">
        <v>3000</v>
      </c>
      <c r="F21" s="20">
        <f t="shared" si="0"/>
        <v>3000</v>
      </c>
      <c r="G21" s="21" t="s">
        <v>2961</v>
      </c>
      <c r="H21" s="22" t="s">
        <v>2962</v>
      </c>
      <c r="I21" s="23" t="s">
        <v>893</v>
      </c>
    </row>
    <row r="22" spans="1:9" ht="12.75">
      <c r="A22" s="17" t="s">
        <v>329</v>
      </c>
      <c r="B22" s="18" t="s">
        <v>3240</v>
      </c>
      <c r="C22" s="19">
        <v>39047</v>
      </c>
      <c r="D22" s="20">
        <v>1</v>
      </c>
      <c r="E22" s="20">
        <v>0</v>
      </c>
      <c r="F22" s="20">
        <f t="shared" si="0"/>
        <v>0</v>
      </c>
      <c r="G22" s="21" t="s">
        <v>2963</v>
      </c>
      <c r="H22" s="22" t="s">
        <v>2964</v>
      </c>
      <c r="I22" s="23" t="s">
        <v>896</v>
      </c>
    </row>
    <row r="23" spans="1:9" ht="45">
      <c r="A23" s="17" t="s">
        <v>2728</v>
      </c>
      <c r="B23" s="18" t="s">
        <v>1045</v>
      </c>
      <c r="C23" s="19">
        <v>39048</v>
      </c>
      <c r="D23" s="20">
        <v>1</v>
      </c>
      <c r="E23" s="20">
        <v>7500</v>
      </c>
      <c r="F23" s="20">
        <f t="shared" si="0"/>
        <v>7500</v>
      </c>
      <c r="G23" s="21" t="s">
        <v>2965</v>
      </c>
      <c r="H23" s="22" t="s">
        <v>2966</v>
      </c>
      <c r="I23" s="23" t="s">
        <v>1629</v>
      </c>
    </row>
    <row r="24" spans="1:9" ht="33.75">
      <c r="A24" s="17" t="s">
        <v>3349</v>
      </c>
      <c r="B24" s="18" t="s">
        <v>3350</v>
      </c>
      <c r="C24" s="19">
        <v>39050</v>
      </c>
      <c r="D24" s="20">
        <v>2</v>
      </c>
      <c r="E24" s="20">
        <v>4000</v>
      </c>
      <c r="F24" s="20">
        <f t="shared" si="0"/>
        <v>8000</v>
      </c>
      <c r="G24" s="21" t="s">
        <v>2967</v>
      </c>
      <c r="H24" s="22" t="s">
        <v>2968</v>
      </c>
      <c r="I24" s="23" t="s">
        <v>1041</v>
      </c>
    </row>
    <row r="25" spans="1:9" ht="45">
      <c r="A25" s="17" t="s">
        <v>1289</v>
      </c>
      <c r="B25" s="18" t="s">
        <v>3454</v>
      </c>
      <c r="C25" s="19">
        <v>39052</v>
      </c>
      <c r="D25" s="20">
        <v>11</v>
      </c>
      <c r="E25" s="20">
        <v>13000</v>
      </c>
      <c r="F25" s="20">
        <f t="shared" si="0"/>
        <v>143000</v>
      </c>
      <c r="G25" s="21" t="s">
        <v>2969</v>
      </c>
      <c r="H25" s="22" t="s">
        <v>2970</v>
      </c>
      <c r="I25" s="23" t="s">
        <v>2779</v>
      </c>
    </row>
  </sheetData>
  <printOptions/>
  <pageMargins left="0.5" right="0.5" top="0.5" bottom="0.5" header="0.5" footer="0.5"/>
  <pageSetup fitToHeight="0" fitToWidth="1" horizontalDpi="1200" verticalDpi="1200" orientation="landscape" scale="89" r:id="rId1"/>
</worksheet>
</file>

<file path=xl/worksheets/sheet24.xml><?xml version="1.0" encoding="utf-8"?>
<worksheet xmlns="http://schemas.openxmlformats.org/spreadsheetml/2006/main" xmlns:r="http://schemas.openxmlformats.org/officeDocument/2006/relationships">
  <sheetPr>
    <pageSetUpPr fitToPage="1"/>
  </sheetPr>
  <dimension ref="A1:I24"/>
  <sheetViews>
    <sheetView workbookViewId="0" topLeftCell="A1">
      <pane ySplit="5" topLeftCell="BM6" activePane="bottomLeft" state="frozen"/>
      <selection pane="topLeft" activeCell="A6" sqref="A6"/>
      <selection pane="bottomLeft" activeCell="A6" sqref="A6"/>
    </sheetView>
  </sheetViews>
  <sheetFormatPr defaultColWidth="9.140625" defaultRowHeight="12.75"/>
  <cols>
    <col min="1" max="1" width="15.7109375" style="0" customWidth="1"/>
    <col min="2" max="2" width="22.7109375" style="3" customWidth="1"/>
    <col min="3" max="3" width="10.7109375" style="0" customWidth="1"/>
    <col min="4" max="4" width="8.7109375" style="2" customWidth="1"/>
    <col min="5" max="6" width="10.7109375" style="2" customWidth="1"/>
    <col min="7" max="7" width="13.28125" style="0" customWidth="1"/>
    <col min="8" max="8" width="14.28125" style="0" customWidth="1"/>
    <col min="9" max="9" width="40.7109375" style="0" customWidth="1"/>
  </cols>
  <sheetData>
    <row r="1" spans="1:9" ht="26.25">
      <c r="A1" s="27" t="s">
        <v>108</v>
      </c>
      <c r="B1" s="28"/>
      <c r="C1" s="27"/>
      <c r="D1" s="27"/>
      <c r="E1" s="27"/>
      <c r="F1" s="27"/>
      <c r="G1" s="27"/>
      <c r="H1" s="27"/>
      <c r="I1" s="27"/>
    </row>
    <row r="2" spans="1:9" ht="26.25">
      <c r="A2" s="27" t="s">
        <v>2722</v>
      </c>
      <c r="B2" s="28"/>
      <c r="C2" s="27"/>
      <c r="D2" s="27"/>
      <c r="E2" s="27"/>
      <c r="F2" s="27"/>
      <c r="G2" s="27"/>
      <c r="H2" s="27"/>
      <c r="I2" s="27"/>
    </row>
    <row r="3" spans="1:9" ht="26.25">
      <c r="A3" s="27" t="str">
        <f ca="1">MID(CELL("Filename",A1),FIND("]",CELL("Filename",A1))+1,LEN(CELL("Filename",A1)))</f>
        <v>Gabon</v>
      </c>
      <c r="B3" s="28"/>
      <c r="C3" s="27"/>
      <c r="D3" s="27"/>
      <c r="E3" s="27"/>
      <c r="F3" s="27"/>
      <c r="G3" s="27"/>
      <c r="H3" s="27"/>
      <c r="I3" s="27"/>
    </row>
    <row r="4" spans="1:9" ht="13.5" thickBot="1">
      <c r="A4" s="41"/>
      <c r="B4" s="41"/>
      <c r="C4" s="41" t="s">
        <v>3069</v>
      </c>
      <c r="D4" s="41"/>
      <c r="E4" s="41"/>
      <c r="F4" s="41"/>
      <c r="G4" s="41" t="s">
        <v>2802</v>
      </c>
      <c r="H4" s="41"/>
      <c r="I4" s="41" t="s">
        <v>458</v>
      </c>
    </row>
    <row r="5" spans="1:9" s="1" customFormat="1" ht="13.5" thickBot="1">
      <c r="A5" s="9" t="s">
        <v>2744</v>
      </c>
      <c r="B5" s="15" t="s">
        <v>1815</v>
      </c>
      <c r="C5" s="11" t="s">
        <v>2745</v>
      </c>
      <c r="D5" s="11" t="s">
        <v>2345</v>
      </c>
      <c r="E5" s="11" t="str">
        <f>"Cost "&amp;IF(ISERROR(INDEX(CurCodes!$A$8:$D$206,MATCH(A3,CurCodes!$C$8:$C$206,),1)),"",INDEX(CurCodes!$A$8:$D$206,MATCH(A3,CurCodes!$C$8:$C$206,),1))</f>
        <v>Cost XAF</v>
      </c>
      <c r="F5" s="11" t="str">
        <f>SUBSTITUTE(E5,"Cost","Total")</f>
        <v>Total XAF</v>
      </c>
      <c r="G5" s="16" t="s">
        <v>3232</v>
      </c>
      <c r="H5" s="16"/>
      <c r="I5" s="10" t="s">
        <v>1523</v>
      </c>
    </row>
    <row r="6" spans="1:9" ht="56.25">
      <c r="A6" s="17" t="s">
        <v>2780</v>
      </c>
      <c r="B6" s="18" t="s">
        <v>2781</v>
      </c>
      <c r="C6" s="19">
        <v>39063</v>
      </c>
      <c r="D6" s="20">
        <v>1</v>
      </c>
      <c r="E6" s="20">
        <v>2000</v>
      </c>
      <c r="F6" s="20">
        <f>D6*E6</f>
        <v>2000</v>
      </c>
      <c r="G6" s="21" t="s">
        <v>2971</v>
      </c>
      <c r="H6" s="22" t="s">
        <v>2972</v>
      </c>
      <c r="I6" s="23" t="s">
        <v>2782</v>
      </c>
    </row>
    <row r="7" spans="1:9" ht="33.75">
      <c r="A7" s="17" t="s">
        <v>2783</v>
      </c>
      <c r="B7" s="18" t="s">
        <v>3240</v>
      </c>
      <c r="C7" s="19">
        <v>39064</v>
      </c>
      <c r="D7" s="20">
        <v>1</v>
      </c>
      <c r="E7" s="20">
        <v>0</v>
      </c>
      <c r="F7" s="20">
        <f>D7*E7</f>
        <v>0</v>
      </c>
      <c r="G7" s="21" t="s">
        <v>2973</v>
      </c>
      <c r="H7" s="22" t="s">
        <v>2974</v>
      </c>
      <c r="I7" s="23" t="s">
        <v>678</v>
      </c>
    </row>
    <row r="8" spans="1:9" ht="78.75">
      <c r="A8" s="17" t="s">
        <v>0</v>
      </c>
      <c r="B8" s="18" t="s">
        <v>788</v>
      </c>
      <c r="C8" s="19">
        <v>39065</v>
      </c>
      <c r="D8" s="20">
        <v>4</v>
      </c>
      <c r="E8" s="20">
        <v>4000</v>
      </c>
      <c r="F8" s="20">
        <f>D8*E8</f>
        <v>16000</v>
      </c>
      <c r="G8" s="21" t="s">
        <v>2975</v>
      </c>
      <c r="H8" s="22" t="s">
        <v>2976</v>
      </c>
      <c r="I8" s="23" t="s">
        <v>3042</v>
      </c>
    </row>
    <row r="9" spans="1:9" ht="56.25">
      <c r="A9" s="17" t="s">
        <v>0</v>
      </c>
      <c r="B9" s="18" t="s">
        <v>789</v>
      </c>
      <c r="C9" s="19"/>
      <c r="D9" s="20"/>
      <c r="E9" s="20"/>
      <c r="F9" s="20">
        <v>0</v>
      </c>
      <c r="G9" s="21" t="s">
        <v>2977</v>
      </c>
      <c r="H9" s="22" t="s">
        <v>2978</v>
      </c>
      <c r="I9" s="23" t="s">
        <v>1033</v>
      </c>
    </row>
    <row r="10" spans="1:9" ht="45">
      <c r="A10" s="17" t="s">
        <v>0</v>
      </c>
      <c r="B10" s="18" t="s">
        <v>1034</v>
      </c>
      <c r="C10" s="19"/>
      <c r="D10" s="20"/>
      <c r="E10" s="20"/>
      <c r="F10" s="20">
        <v>0</v>
      </c>
      <c r="G10" s="21" t="s">
        <v>2979</v>
      </c>
      <c r="H10" s="22" t="s">
        <v>2980</v>
      </c>
      <c r="I10" s="23" t="s">
        <v>1035</v>
      </c>
    </row>
    <row r="11" spans="1:9" ht="22.5">
      <c r="A11" s="17" t="s">
        <v>2514</v>
      </c>
      <c r="B11" s="18" t="s">
        <v>3240</v>
      </c>
      <c r="C11" s="19">
        <v>39068</v>
      </c>
      <c r="D11" s="20">
        <v>1</v>
      </c>
      <c r="E11" s="20">
        <v>0</v>
      </c>
      <c r="F11" s="20">
        <v>0</v>
      </c>
      <c r="G11" s="21" t="s">
        <v>2981</v>
      </c>
      <c r="H11" s="22" t="s">
        <v>2982</v>
      </c>
      <c r="I11" s="23" t="s">
        <v>2515</v>
      </c>
    </row>
    <row r="12" spans="1:9" ht="33.75">
      <c r="A12" s="17" t="s">
        <v>2516</v>
      </c>
      <c r="B12" s="18" t="s">
        <v>2517</v>
      </c>
      <c r="C12" s="19">
        <v>39069</v>
      </c>
      <c r="D12" s="20">
        <v>4</v>
      </c>
      <c r="E12" s="20">
        <v>8000</v>
      </c>
      <c r="F12" s="20">
        <f>D12*E12</f>
        <v>32000</v>
      </c>
      <c r="G12" s="21" t="s">
        <v>2983</v>
      </c>
      <c r="H12" s="22" t="s">
        <v>2984</v>
      </c>
      <c r="I12" s="23" t="s">
        <v>2757</v>
      </c>
    </row>
    <row r="13" spans="1:9" ht="45">
      <c r="A13" s="17" t="s">
        <v>2518</v>
      </c>
      <c r="B13" s="18" t="s">
        <v>2519</v>
      </c>
      <c r="C13" s="19">
        <v>39071</v>
      </c>
      <c r="D13" s="20">
        <v>1</v>
      </c>
      <c r="E13" s="20">
        <v>10000</v>
      </c>
      <c r="F13" s="20">
        <v>0</v>
      </c>
      <c r="G13" s="21" t="s">
        <v>2985</v>
      </c>
      <c r="H13" s="22" t="s">
        <v>2986</v>
      </c>
      <c r="I13" s="23" t="s">
        <v>2758</v>
      </c>
    </row>
    <row r="14" spans="1:9" ht="33.75">
      <c r="A14" s="17" t="s">
        <v>2518</v>
      </c>
      <c r="B14" s="18" t="s">
        <v>2520</v>
      </c>
      <c r="C14" s="19">
        <v>39072</v>
      </c>
      <c r="D14" s="20">
        <v>2</v>
      </c>
      <c r="E14" s="20">
        <v>0</v>
      </c>
      <c r="F14" s="20">
        <v>0</v>
      </c>
      <c r="G14" s="21" t="s">
        <v>2987</v>
      </c>
      <c r="H14" s="22" t="s">
        <v>2988</v>
      </c>
      <c r="I14" s="23" t="s">
        <v>2759</v>
      </c>
    </row>
    <row r="15" spans="1:9" ht="90">
      <c r="A15" s="17" t="s">
        <v>2521</v>
      </c>
      <c r="B15" s="18" t="s">
        <v>2522</v>
      </c>
      <c r="C15" s="19">
        <v>39073</v>
      </c>
      <c r="D15" s="20">
        <v>4</v>
      </c>
      <c r="E15" s="20">
        <v>0</v>
      </c>
      <c r="F15" s="20">
        <v>0</v>
      </c>
      <c r="G15" s="21" t="s">
        <v>2989</v>
      </c>
      <c r="H15" s="22" t="s">
        <v>2990</v>
      </c>
      <c r="I15" s="23" t="s">
        <v>3210</v>
      </c>
    </row>
    <row r="16" spans="1:9" ht="33.75">
      <c r="A16" s="17" t="s">
        <v>3040</v>
      </c>
      <c r="B16" s="18" t="s">
        <v>652</v>
      </c>
      <c r="C16" s="19">
        <v>39079</v>
      </c>
      <c r="D16" s="20">
        <v>1</v>
      </c>
      <c r="E16" s="20">
        <v>5000</v>
      </c>
      <c r="F16" s="20">
        <f aca="true" t="shared" si="0" ref="F16:F23">D16*E16</f>
        <v>5000</v>
      </c>
      <c r="G16" s="21" t="s">
        <v>2991</v>
      </c>
      <c r="H16" s="22" t="s">
        <v>2992</v>
      </c>
      <c r="I16" s="23" t="s">
        <v>3041</v>
      </c>
    </row>
    <row r="17" spans="1:9" ht="22.5">
      <c r="A17" s="17" t="s">
        <v>0</v>
      </c>
      <c r="B17" s="18" t="s">
        <v>3043</v>
      </c>
      <c r="C17" s="19">
        <v>39089</v>
      </c>
      <c r="D17" s="20">
        <v>1</v>
      </c>
      <c r="E17" s="20">
        <v>14000</v>
      </c>
      <c r="F17" s="20">
        <f t="shared" si="0"/>
        <v>14000</v>
      </c>
      <c r="G17" s="21"/>
      <c r="H17" s="22"/>
      <c r="I17" s="23" t="s">
        <v>3044</v>
      </c>
    </row>
    <row r="18" spans="1:9" ht="22.5">
      <c r="A18" s="17" t="s">
        <v>0</v>
      </c>
      <c r="B18" s="18" t="s">
        <v>584</v>
      </c>
      <c r="C18" s="19"/>
      <c r="D18" s="20"/>
      <c r="E18" s="20"/>
      <c r="F18" s="20">
        <f t="shared" si="0"/>
        <v>0</v>
      </c>
      <c r="G18" s="21" t="s">
        <v>2993</v>
      </c>
      <c r="H18" s="22" t="s">
        <v>2994</v>
      </c>
      <c r="I18" s="23" t="s">
        <v>585</v>
      </c>
    </row>
    <row r="19" spans="1:9" ht="38.25">
      <c r="A19" s="17" t="s">
        <v>0</v>
      </c>
      <c r="B19" s="18" t="s">
        <v>3087</v>
      </c>
      <c r="C19" s="19">
        <v>39090</v>
      </c>
      <c r="D19" s="20">
        <v>4</v>
      </c>
      <c r="E19" s="20"/>
      <c r="F19" s="20">
        <f t="shared" si="0"/>
        <v>0</v>
      </c>
      <c r="G19" s="21"/>
      <c r="H19" s="22"/>
      <c r="I19" s="23" t="s">
        <v>3088</v>
      </c>
    </row>
    <row r="20" spans="1:9" ht="45">
      <c r="A20" s="17" t="s">
        <v>2783</v>
      </c>
      <c r="B20" s="18" t="s">
        <v>653</v>
      </c>
      <c r="C20" s="19">
        <v>39094</v>
      </c>
      <c r="D20" s="20">
        <v>1</v>
      </c>
      <c r="E20" s="20">
        <v>0</v>
      </c>
      <c r="F20" s="20">
        <f t="shared" si="0"/>
        <v>0</v>
      </c>
      <c r="G20" s="21" t="s">
        <v>2995</v>
      </c>
      <c r="H20" s="22" t="s">
        <v>2996</v>
      </c>
      <c r="I20" s="23" t="s">
        <v>2465</v>
      </c>
    </row>
    <row r="21" spans="1:9" ht="45">
      <c r="A21" s="17" t="s">
        <v>3089</v>
      </c>
      <c r="B21" s="18" t="s">
        <v>3240</v>
      </c>
      <c r="C21" s="19">
        <v>39095</v>
      </c>
      <c r="D21" s="20">
        <v>1</v>
      </c>
      <c r="E21" s="20">
        <v>0</v>
      </c>
      <c r="F21" s="20">
        <f t="shared" si="0"/>
        <v>0</v>
      </c>
      <c r="G21" s="21" t="s">
        <v>2997</v>
      </c>
      <c r="H21" s="22" t="s">
        <v>2998</v>
      </c>
      <c r="I21" s="23" t="s">
        <v>882</v>
      </c>
    </row>
    <row r="22" spans="1:9" ht="56.25">
      <c r="A22" s="17" t="s">
        <v>3045</v>
      </c>
      <c r="B22" s="18" t="s">
        <v>3046</v>
      </c>
      <c r="C22" s="19">
        <v>39096</v>
      </c>
      <c r="D22" s="20">
        <v>10</v>
      </c>
      <c r="E22" s="20">
        <v>19000</v>
      </c>
      <c r="F22" s="20">
        <f t="shared" si="0"/>
        <v>190000</v>
      </c>
      <c r="G22" s="21" t="s">
        <v>2999</v>
      </c>
      <c r="H22" s="22" t="s">
        <v>3000</v>
      </c>
      <c r="I22" s="23" t="s">
        <v>2761</v>
      </c>
    </row>
    <row r="23" spans="1:9" ht="78.75">
      <c r="A23" s="17" t="s">
        <v>650</v>
      </c>
      <c r="B23" s="18" t="s">
        <v>651</v>
      </c>
      <c r="C23" s="19">
        <v>39104</v>
      </c>
      <c r="D23" s="20">
        <v>1</v>
      </c>
      <c r="E23" s="20">
        <v>0</v>
      </c>
      <c r="F23" s="20">
        <f t="shared" si="0"/>
        <v>0</v>
      </c>
      <c r="G23" s="21" t="s">
        <v>3001</v>
      </c>
      <c r="H23" s="22" t="s">
        <v>3002</v>
      </c>
      <c r="I23" s="23" t="s">
        <v>998</v>
      </c>
    </row>
    <row r="24" spans="1:9" ht="22.5">
      <c r="A24" s="17" t="s">
        <v>2354</v>
      </c>
      <c r="B24" s="18" t="s">
        <v>3240</v>
      </c>
      <c r="C24" s="19">
        <v>39109</v>
      </c>
      <c r="D24" s="29">
        <v>1</v>
      </c>
      <c r="E24" s="29">
        <v>0</v>
      </c>
      <c r="F24" s="29">
        <f>D24*E24</f>
        <v>0</v>
      </c>
      <c r="G24" s="21" t="s">
        <v>3003</v>
      </c>
      <c r="H24" s="22" t="s">
        <v>3004</v>
      </c>
      <c r="I24" s="23" t="s">
        <v>904</v>
      </c>
    </row>
  </sheetData>
  <printOptions/>
  <pageMargins left="0.5" right="0.5" top="0.5" bottom="0.5" header="0.5" footer="0.5"/>
  <pageSetup fitToHeight="0" fitToWidth="1" horizontalDpi="1200" verticalDpi="1200" orientation="landscape" scale="89" r:id="rId1"/>
</worksheet>
</file>

<file path=xl/worksheets/sheet25.xml><?xml version="1.0" encoding="utf-8"?>
<worksheet xmlns="http://schemas.openxmlformats.org/spreadsheetml/2006/main" xmlns:r="http://schemas.openxmlformats.org/officeDocument/2006/relationships">
  <sheetPr>
    <pageSetUpPr fitToPage="1"/>
  </sheetPr>
  <dimension ref="A1:I10"/>
  <sheetViews>
    <sheetView workbookViewId="0" topLeftCell="A1">
      <pane ySplit="5" topLeftCell="BM6" activePane="bottomLeft" state="frozen"/>
      <selection pane="topLeft" activeCell="A6" sqref="A6"/>
      <selection pane="bottomLeft" activeCell="A6" sqref="A6"/>
    </sheetView>
  </sheetViews>
  <sheetFormatPr defaultColWidth="9.140625" defaultRowHeight="12.75"/>
  <cols>
    <col min="1" max="1" width="15.7109375" style="0" customWidth="1"/>
    <col min="2" max="2" width="22.7109375" style="3" customWidth="1"/>
    <col min="3" max="3" width="10.7109375" style="0" customWidth="1"/>
    <col min="4" max="4" width="8.7109375" style="2" customWidth="1"/>
    <col min="5" max="6" width="10.7109375" style="2" customWidth="1"/>
    <col min="7" max="7" width="13.28125" style="0" customWidth="1"/>
    <col min="8" max="8" width="14.28125" style="0" customWidth="1"/>
    <col min="9" max="9" width="40.7109375" style="0" customWidth="1"/>
  </cols>
  <sheetData>
    <row r="1" spans="1:9" ht="26.25">
      <c r="A1" s="27" t="s">
        <v>108</v>
      </c>
      <c r="B1" s="28"/>
      <c r="C1" s="27"/>
      <c r="D1" s="27"/>
      <c r="E1" s="27"/>
      <c r="F1" s="27"/>
      <c r="G1" s="27"/>
      <c r="H1" s="27"/>
      <c r="I1" s="27"/>
    </row>
    <row r="2" spans="1:9" ht="26.25">
      <c r="A2" s="27" t="s">
        <v>2722</v>
      </c>
      <c r="B2" s="28"/>
      <c r="C2" s="27"/>
      <c r="D2" s="27"/>
      <c r="E2" s="27"/>
      <c r="F2" s="27"/>
      <c r="G2" s="27"/>
      <c r="H2" s="27"/>
      <c r="I2" s="27"/>
    </row>
    <row r="3" spans="1:9" ht="26.25">
      <c r="A3" s="27" t="str">
        <f ca="1">MID(CELL("Filename",A1),FIND("]",CELL("Filename",A1))+1,LEN(CELL("Filename",A1)))</f>
        <v>Sao Tome and Principe</v>
      </c>
      <c r="B3" s="28"/>
      <c r="C3" s="27"/>
      <c r="D3" s="27"/>
      <c r="E3" s="27"/>
      <c r="F3" s="27"/>
      <c r="G3" s="27"/>
      <c r="H3" s="27"/>
      <c r="I3" s="27"/>
    </row>
    <row r="4" spans="1:9" ht="13.5" thickBot="1">
      <c r="A4" s="41"/>
      <c r="B4" s="41"/>
      <c r="C4" s="41" t="s">
        <v>3070</v>
      </c>
      <c r="D4" s="41"/>
      <c r="E4" s="41"/>
      <c r="F4" s="41"/>
      <c r="G4" s="41" t="s">
        <v>2802</v>
      </c>
      <c r="H4" s="41"/>
      <c r="I4" s="41" t="s">
        <v>458</v>
      </c>
    </row>
    <row r="5" spans="1:9" s="1" customFormat="1" ht="13.5" thickBot="1">
      <c r="A5" s="9" t="s">
        <v>2744</v>
      </c>
      <c r="B5" s="15" t="s">
        <v>1815</v>
      </c>
      <c r="C5" s="11" t="s">
        <v>2745</v>
      </c>
      <c r="D5" s="11" t="s">
        <v>2345</v>
      </c>
      <c r="E5" s="11" t="str">
        <f>"Cost "&amp;IF(ISERROR(INDEX(CurCodes!$A$8:$D$206,MATCH(A3,CurCodes!$C$8:$C$206,),1)),"",INDEX(CurCodes!$A$8:$D$206,MATCH(A3,CurCodes!$C$8:$C$206,),1))</f>
        <v>Cost STD</v>
      </c>
      <c r="F5" s="11" t="str">
        <f>SUBSTITUTE(E5,"Cost","Total")</f>
        <v>Total STD</v>
      </c>
      <c r="G5" s="16" t="s">
        <v>3232</v>
      </c>
      <c r="H5" s="16"/>
      <c r="I5" s="10" t="s">
        <v>1523</v>
      </c>
    </row>
    <row r="6" spans="1:9" ht="22.5">
      <c r="A6" s="17" t="s">
        <v>3047</v>
      </c>
      <c r="B6" s="18" t="s">
        <v>3048</v>
      </c>
      <c r="C6" s="19">
        <v>39082</v>
      </c>
      <c r="D6" s="20">
        <v>3</v>
      </c>
      <c r="E6" s="20">
        <v>340000</v>
      </c>
      <c r="F6" s="20">
        <f>D6*E6</f>
        <v>1020000</v>
      </c>
      <c r="G6" s="21"/>
      <c r="H6" s="22"/>
      <c r="I6" s="23" t="s">
        <v>1488</v>
      </c>
    </row>
    <row r="7" spans="1:9" ht="45">
      <c r="A7" s="17" t="s">
        <v>1489</v>
      </c>
      <c r="B7" s="18" t="s">
        <v>1490</v>
      </c>
      <c r="C7" s="19">
        <v>39088</v>
      </c>
      <c r="D7" s="20">
        <v>1</v>
      </c>
      <c r="E7" s="20">
        <v>602000</v>
      </c>
      <c r="F7" s="20">
        <f>D7*E7</f>
        <v>602000</v>
      </c>
      <c r="G7" s="21"/>
      <c r="H7" s="22"/>
      <c r="I7" s="23" t="s">
        <v>1491</v>
      </c>
    </row>
    <row r="8" spans="1:9" ht="12.75">
      <c r="A8" s="17" t="s">
        <v>3047</v>
      </c>
      <c r="B8" s="18" t="s">
        <v>3063</v>
      </c>
      <c r="C8" s="19">
        <v>39085</v>
      </c>
      <c r="D8" s="20">
        <v>3</v>
      </c>
      <c r="E8" s="20">
        <v>0</v>
      </c>
      <c r="F8" s="20">
        <f>D8*E8</f>
        <v>0</v>
      </c>
      <c r="G8" s="21"/>
      <c r="H8" s="22"/>
      <c r="I8" s="23" t="s">
        <v>354</v>
      </c>
    </row>
    <row r="9" spans="1:9" ht="45">
      <c r="A9" s="17" t="s">
        <v>3047</v>
      </c>
      <c r="B9" s="18" t="s">
        <v>1492</v>
      </c>
      <c r="C9" s="19"/>
      <c r="D9" s="20"/>
      <c r="E9" s="20"/>
      <c r="F9" s="20">
        <f>D9*E9</f>
        <v>0</v>
      </c>
      <c r="G9" s="21"/>
      <c r="H9" s="22"/>
      <c r="I9" s="23" t="s">
        <v>2762</v>
      </c>
    </row>
    <row r="10" spans="1:9" ht="56.25">
      <c r="A10" s="17" t="s">
        <v>3047</v>
      </c>
      <c r="B10" s="18" t="s">
        <v>2840</v>
      </c>
      <c r="C10" s="19"/>
      <c r="D10" s="20"/>
      <c r="E10" s="20"/>
      <c r="F10" s="20">
        <f>D10*E10</f>
        <v>0</v>
      </c>
      <c r="G10" s="21"/>
      <c r="H10" s="22"/>
      <c r="I10" s="23" t="s">
        <v>2839</v>
      </c>
    </row>
  </sheetData>
  <printOptions/>
  <pageMargins left="0.5" right="0.5" top="0.5" bottom="0.5" header="0.5" footer="0.5"/>
  <pageSetup fitToHeight="0" fitToWidth="1" horizontalDpi="1200" verticalDpi="1200" orientation="landscape" scale="89" r:id="rId1"/>
</worksheet>
</file>

<file path=xl/worksheets/sheet26.xml><?xml version="1.0" encoding="utf-8"?>
<worksheet xmlns="http://schemas.openxmlformats.org/spreadsheetml/2006/main" xmlns:r="http://schemas.openxmlformats.org/officeDocument/2006/relationships">
  <sheetPr>
    <pageSetUpPr fitToPage="1"/>
  </sheetPr>
  <dimension ref="A1:I19"/>
  <sheetViews>
    <sheetView workbookViewId="0" topLeftCell="A1">
      <pane ySplit="5" topLeftCell="BM6" activePane="bottomLeft" state="frozen"/>
      <selection pane="topLeft" activeCell="A6" sqref="A6"/>
      <selection pane="bottomLeft" activeCell="A6" sqref="A6"/>
    </sheetView>
  </sheetViews>
  <sheetFormatPr defaultColWidth="9.140625" defaultRowHeight="12.75"/>
  <cols>
    <col min="1" max="1" width="15.7109375" style="0" customWidth="1"/>
    <col min="2" max="2" width="22.7109375" style="3" customWidth="1"/>
    <col min="3" max="3" width="10.7109375" style="0" customWidth="1"/>
    <col min="4" max="4" width="8.7109375" style="2" customWidth="1"/>
    <col min="5" max="6" width="10.7109375" style="2" customWidth="1"/>
    <col min="7" max="7" width="13.28125" style="0" customWidth="1"/>
    <col min="8" max="8" width="14.28125" style="0" customWidth="1"/>
    <col min="9" max="9" width="40.7109375" style="0" customWidth="1"/>
  </cols>
  <sheetData>
    <row r="1" spans="1:9" ht="26.25">
      <c r="A1" s="27" t="s">
        <v>108</v>
      </c>
      <c r="B1" s="28"/>
      <c r="C1" s="27"/>
      <c r="D1" s="27"/>
      <c r="E1" s="27"/>
      <c r="F1" s="27"/>
      <c r="G1" s="27"/>
      <c r="H1" s="27"/>
      <c r="I1" s="27"/>
    </row>
    <row r="2" spans="1:9" ht="26.25">
      <c r="A2" s="27" t="s">
        <v>2722</v>
      </c>
      <c r="B2" s="28"/>
      <c r="C2" s="27"/>
      <c r="D2" s="27"/>
      <c r="E2" s="27"/>
      <c r="F2" s="27"/>
      <c r="G2" s="27"/>
      <c r="H2" s="27"/>
      <c r="I2" s="27"/>
    </row>
    <row r="3" spans="1:9" ht="26.25">
      <c r="A3" s="27" t="str">
        <f ca="1">MID(CELL("Filename",A1),FIND("]",CELL("Filename",A1))+1,LEN(CELL("Filename",A1)))</f>
        <v>Congo-Brazzaville</v>
      </c>
      <c r="B3" s="28"/>
      <c r="C3" s="27"/>
      <c r="D3" s="27"/>
      <c r="E3" s="27"/>
      <c r="F3" s="27"/>
      <c r="G3" s="27"/>
      <c r="H3" s="27"/>
      <c r="I3" s="27"/>
    </row>
    <row r="4" spans="1:9" ht="13.5" thickBot="1">
      <c r="A4" s="41"/>
      <c r="B4" s="41"/>
      <c r="C4" s="41" t="s">
        <v>3069</v>
      </c>
      <c r="D4" s="41"/>
      <c r="E4" s="41"/>
      <c r="F4" s="41"/>
      <c r="G4" s="41" t="s">
        <v>2802</v>
      </c>
      <c r="H4" s="41"/>
      <c r="I4" s="41" t="s">
        <v>458</v>
      </c>
    </row>
    <row r="5" spans="1:9" s="1" customFormat="1" ht="13.5" thickBot="1">
      <c r="A5" s="9" t="s">
        <v>2744</v>
      </c>
      <c r="B5" s="15" t="s">
        <v>1815</v>
      </c>
      <c r="C5" s="11" t="s">
        <v>2745</v>
      </c>
      <c r="D5" s="11" t="s">
        <v>2345</v>
      </c>
      <c r="E5" s="11" t="str">
        <f>"Cost "&amp;IF(ISERROR(INDEX(CurCodes!$A$8:$D$206,MATCH(A3,CurCodes!$C$8:$C$206,),1)),"",INDEX(CurCodes!$A$8:$D$206,MATCH(A3,CurCodes!$C$8:$C$206,),1))</f>
        <v>Cost XAF</v>
      </c>
      <c r="F5" s="11" t="str">
        <f>SUBSTITUTE(E5,"Cost","Total")</f>
        <v>Total XAF</v>
      </c>
      <c r="G5" s="16" t="s">
        <v>3232</v>
      </c>
      <c r="H5" s="16"/>
      <c r="I5" s="10" t="s">
        <v>1523</v>
      </c>
    </row>
    <row r="6" spans="1:9" ht="33.75">
      <c r="A6" s="17" t="s">
        <v>2355</v>
      </c>
      <c r="B6" s="18" t="s">
        <v>3240</v>
      </c>
      <c r="C6" s="19">
        <v>39108</v>
      </c>
      <c r="D6" s="29">
        <v>2</v>
      </c>
      <c r="E6" s="29">
        <v>0</v>
      </c>
      <c r="F6" s="29">
        <f aca="true" t="shared" si="0" ref="F6:F19">D6*E6</f>
        <v>0</v>
      </c>
      <c r="G6" s="21" t="s">
        <v>3005</v>
      </c>
      <c r="H6" s="22" t="s">
        <v>3006</v>
      </c>
      <c r="I6" s="23" t="s">
        <v>905</v>
      </c>
    </row>
    <row r="7" spans="1:9" ht="45">
      <c r="A7" s="17" t="s">
        <v>2348</v>
      </c>
      <c r="B7" s="18" t="s">
        <v>2358</v>
      </c>
      <c r="C7" s="19">
        <v>39110</v>
      </c>
      <c r="D7" s="29">
        <v>1</v>
      </c>
      <c r="E7" s="29">
        <v>4000</v>
      </c>
      <c r="F7" s="29">
        <f t="shared" si="0"/>
        <v>4000</v>
      </c>
      <c r="G7" s="21" t="s">
        <v>3007</v>
      </c>
      <c r="H7" s="22" t="s">
        <v>3008</v>
      </c>
      <c r="I7" s="23" t="s">
        <v>1327</v>
      </c>
    </row>
    <row r="8" spans="1:9" ht="78.75">
      <c r="A8" s="17" t="s">
        <v>2349</v>
      </c>
      <c r="B8" s="18" t="s">
        <v>2350</v>
      </c>
      <c r="C8" s="19">
        <v>39111</v>
      </c>
      <c r="D8" s="29">
        <v>2</v>
      </c>
      <c r="E8" s="29">
        <v>0</v>
      </c>
      <c r="F8" s="29">
        <f t="shared" si="0"/>
        <v>0</v>
      </c>
      <c r="G8" s="21" t="s">
        <v>3009</v>
      </c>
      <c r="H8" s="22" t="s">
        <v>3010</v>
      </c>
      <c r="I8" s="23" t="s">
        <v>2825</v>
      </c>
    </row>
    <row r="9" spans="1:9" ht="12.75">
      <c r="A9" s="17" t="s">
        <v>2349</v>
      </c>
      <c r="B9" s="18" t="s">
        <v>2351</v>
      </c>
      <c r="C9" s="19">
        <v>39113</v>
      </c>
      <c r="D9" s="29">
        <v>6</v>
      </c>
      <c r="E9" s="29">
        <v>0</v>
      </c>
      <c r="F9" s="29">
        <f t="shared" si="0"/>
        <v>0</v>
      </c>
      <c r="G9" s="21" t="s">
        <v>3011</v>
      </c>
      <c r="H9" s="22" t="s">
        <v>3012</v>
      </c>
      <c r="I9" s="23" t="s">
        <v>3093</v>
      </c>
    </row>
    <row r="10" spans="1:9" ht="67.5">
      <c r="A10" s="17" t="s">
        <v>2349</v>
      </c>
      <c r="B10" s="18" t="s">
        <v>2352</v>
      </c>
      <c r="C10" s="19">
        <v>39125</v>
      </c>
      <c r="D10" s="29">
        <v>5</v>
      </c>
      <c r="E10" s="29">
        <v>0</v>
      </c>
      <c r="F10" s="29">
        <f t="shared" si="0"/>
        <v>0</v>
      </c>
      <c r="G10" s="21" t="s">
        <v>3009</v>
      </c>
      <c r="H10" s="22" t="s">
        <v>3010</v>
      </c>
      <c r="I10" s="23" t="s">
        <v>1737</v>
      </c>
    </row>
    <row r="11" spans="1:9" ht="25.5">
      <c r="A11" s="17" t="s">
        <v>2349</v>
      </c>
      <c r="B11" s="18" t="s">
        <v>1389</v>
      </c>
      <c r="C11" s="19"/>
      <c r="D11" s="29"/>
      <c r="E11" s="29">
        <v>0</v>
      </c>
      <c r="F11" s="29">
        <f t="shared" si="0"/>
        <v>0</v>
      </c>
      <c r="G11" s="21" t="s">
        <v>3013</v>
      </c>
      <c r="H11" s="22" t="s">
        <v>3014</v>
      </c>
      <c r="I11" s="23" t="s">
        <v>1738</v>
      </c>
    </row>
    <row r="12" spans="1:9" ht="33.75">
      <c r="A12" s="17" t="s">
        <v>2357</v>
      </c>
      <c r="B12" s="18" t="s">
        <v>3090</v>
      </c>
      <c r="C12" s="19">
        <v>39116</v>
      </c>
      <c r="D12" s="29">
        <v>4</v>
      </c>
      <c r="E12" s="29">
        <v>6667</v>
      </c>
      <c r="F12" s="29">
        <f t="shared" si="0"/>
        <v>26668</v>
      </c>
      <c r="G12" s="21" t="s">
        <v>3015</v>
      </c>
      <c r="H12" s="22" t="s">
        <v>3016</v>
      </c>
      <c r="I12" s="23" t="s">
        <v>1739</v>
      </c>
    </row>
    <row r="13" spans="1:9" ht="33.75">
      <c r="A13" s="17" t="s">
        <v>2356</v>
      </c>
      <c r="B13" s="18" t="s">
        <v>3091</v>
      </c>
      <c r="C13" s="19">
        <v>39114</v>
      </c>
      <c r="D13" s="29">
        <v>2</v>
      </c>
      <c r="E13" s="29">
        <v>6667</v>
      </c>
      <c r="F13" s="29">
        <f t="shared" si="0"/>
        <v>13334</v>
      </c>
      <c r="G13" s="21" t="s">
        <v>3017</v>
      </c>
      <c r="H13" s="22" t="s">
        <v>3018</v>
      </c>
      <c r="I13" s="23" t="s">
        <v>2738</v>
      </c>
    </row>
    <row r="14" spans="1:9" ht="33.75">
      <c r="A14" s="17" t="s">
        <v>13</v>
      </c>
      <c r="B14" s="18" t="s">
        <v>14</v>
      </c>
      <c r="C14" s="19"/>
      <c r="D14" s="29"/>
      <c r="E14" s="29"/>
      <c r="F14" s="29"/>
      <c r="G14" s="21" t="s">
        <v>3019</v>
      </c>
      <c r="H14" s="22" t="s">
        <v>3020</v>
      </c>
      <c r="I14" s="23" t="s">
        <v>15</v>
      </c>
    </row>
    <row r="15" spans="1:9" ht="33.75">
      <c r="A15" s="17" t="s">
        <v>2349</v>
      </c>
      <c r="B15" s="18" t="s">
        <v>2353</v>
      </c>
      <c r="C15" s="19"/>
      <c r="D15" s="29"/>
      <c r="E15" s="29"/>
      <c r="F15" s="29">
        <f t="shared" si="0"/>
        <v>0</v>
      </c>
      <c r="G15" s="21" t="s">
        <v>3021</v>
      </c>
      <c r="H15" s="22" t="s">
        <v>3022</v>
      </c>
      <c r="I15" s="23" t="s">
        <v>284</v>
      </c>
    </row>
    <row r="16" spans="1:9" ht="12.75">
      <c r="A16" s="17" t="s">
        <v>2349</v>
      </c>
      <c r="B16" s="18" t="s">
        <v>11</v>
      </c>
      <c r="C16" s="19"/>
      <c r="D16" s="29"/>
      <c r="E16" s="29"/>
      <c r="F16" s="29">
        <f t="shared" si="0"/>
        <v>0</v>
      </c>
      <c r="G16" s="21" t="s">
        <v>3023</v>
      </c>
      <c r="H16" s="22" t="s">
        <v>3024</v>
      </c>
      <c r="I16" s="23" t="s">
        <v>1261</v>
      </c>
    </row>
    <row r="17" spans="1:9" ht="45">
      <c r="A17" s="17" t="s">
        <v>2349</v>
      </c>
      <c r="B17" s="18" t="s">
        <v>12</v>
      </c>
      <c r="C17" s="19"/>
      <c r="D17" s="29"/>
      <c r="E17" s="29"/>
      <c r="F17" s="29">
        <f t="shared" si="0"/>
        <v>0</v>
      </c>
      <c r="G17" s="30" t="s">
        <v>3025</v>
      </c>
      <c r="H17" s="31" t="s">
        <v>3026</v>
      </c>
      <c r="I17" s="23" t="s">
        <v>999</v>
      </c>
    </row>
    <row r="18" spans="1:9" ht="25.5">
      <c r="A18" s="17" t="s">
        <v>2349</v>
      </c>
      <c r="B18" s="18" t="s">
        <v>3092</v>
      </c>
      <c r="C18" s="19"/>
      <c r="D18" s="29"/>
      <c r="E18" s="29"/>
      <c r="F18" s="29">
        <f>D18*E18</f>
        <v>0</v>
      </c>
      <c r="G18" s="21" t="s">
        <v>3027</v>
      </c>
      <c r="H18" s="22" t="s">
        <v>3028</v>
      </c>
      <c r="I18" s="23" t="s">
        <v>285</v>
      </c>
    </row>
    <row r="19" spans="1:9" ht="22.5">
      <c r="A19" s="17" t="s">
        <v>2349</v>
      </c>
      <c r="B19" s="18" t="s">
        <v>789</v>
      </c>
      <c r="C19" s="19"/>
      <c r="D19" s="29"/>
      <c r="E19" s="29"/>
      <c r="F19" s="29">
        <f t="shared" si="0"/>
        <v>0</v>
      </c>
      <c r="G19" s="21" t="s">
        <v>3029</v>
      </c>
      <c r="H19" s="22" t="s">
        <v>3030</v>
      </c>
      <c r="I19" s="23" t="s">
        <v>286</v>
      </c>
    </row>
  </sheetData>
  <printOptions/>
  <pageMargins left="0.5" right="0.5" top="0.5" bottom="0.5" header="0.5" footer="0.5"/>
  <pageSetup fitToHeight="0" fitToWidth="1" horizontalDpi="1200" verticalDpi="1200" orientation="landscape" scale="89" r:id="rId1"/>
</worksheet>
</file>

<file path=xl/worksheets/sheet27.xml><?xml version="1.0" encoding="utf-8"?>
<worksheet xmlns="http://schemas.openxmlformats.org/spreadsheetml/2006/main" xmlns:r="http://schemas.openxmlformats.org/officeDocument/2006/relationships">
  <sheetPr>
    <pageSetUpPr fitToPage="1"/>
  </sheetPr>
  <dimension ref="A1:I23"/>
  <sheetViews>
    <sheetView workbookViewId="0" topLeftCell="A1">
      <pane ySplit="5" topLeftCell="BM6" activePane="bottomLeft" state="frozen"/>
      <selection pane="topLeft" activeCell="A6" sqref="A6"/>
      <selection pane="bottomLeft" activeCell="A6" sqref="A6"/>
    </sheetView>
  </sheetViews>
  <sheetFormatPr defaultColWidth="9.140625" defaultRowHeight="12.75"/>
  <cols>
    <col min="1" max="1" width="15.7109375" style="0" customWidth="1"/>
    <col min="2" max="2" width="22.7109375" style="3" customWidth="1"/>
    <col min="3" max="3" width="10.7109375" style="0" customWidth="1"/>
    <col min="4" max="4" width="8.7109375" style="2" customWidth="1"/>
    <col min="5" max="6" width="10.7109375" style="2" customWidth="1"/>
    <col min="7" max="7" width="13.28125" style="0" customWidth="1"/>
    <col min="8" max="8" width="14.28125" style="0" customWidth="1"/>
    <col min="9" max="9" width="40.7109375" style="0" customWidth="1"/>
  </cols>
  <sheetData>
    <row r="1" spans="1:9" ht="26.25">
      <c r="A1" s="27" t="s">
        <v>108</v>
      </c>
      <c r="B1" s="28"/>
      <c r="C1" s="27"/>
      <c r="D1" s="27"/>
      <c r="E1" s="27"/>
      <c r="F1" s="27"/>
      <c r="G1" s="27"/>
      <c r="H1" s="27"/>
      <c r="I1" s="27"/>
    </row>
    <row r="2" spans="1:9" ht="26.25">
      <c r="A2" s="27" t="s">
        <v>2722</v>
      </c>
      <c r="B2" s="28"/>
      <c r="C2" s="27"/>
      <c r="D2" s="27"/>
      <c r="E2" s="27"/>
      <c r="F2" s="27"/>
      <c r="G2" s="27"/>
      <c r="H2" s="27"/>
      <c r="I2" s="27"/>
    </row>
    <row r="3" spans="1:9" ht="26.25">
      <c r="A3" s="27" t="str">
        <f ca="1">MID(CELL("Filename",A1),FIND("]",CELL("Filename",A1))+1,LEN(CELL("Filename",A1)))</f>
        <v>Congo-Kinshasa</v>
      </c>
      <c r="B3" s="28"/>
      <c r="C3" s="27"/>
      <c r="D3" s="27"/>
      <c r="E3" s="27"/>
      <c r="F3" s="27"/>
      <c r="G3" s="27"/>
      <c r="H3" s="27"/>
      <c r="I3" s="27"/>
    </row>
    <row r="4" spans="1:9" ht="13.5" thickBot="1">
      <c r="A4" s="41"/>
      <c r="B4" s="41"/>
      <c r="C4" s="41" t="s">
        <v>3069</v>
      </c>
      <c r="D4" s="41"/>
      <c r="E4" s="41"/>
      <c r="F4" s="41"/>
      <c r="G4" s="41" t="s">
        <v>2802</v>
      </c>
      <c r="H4" s="41"/>
      <c r="I4" s="41" t="s">
        <v>458</v>
      </c>
    </row>
    <row r="5" spans="1:9" s="1" customFormat="1" ht="13.5" thickBot="1">
      <c r="A5" s="9" t="s">
        <v>2744</v>
      </c>
      <c r="B5" s="15" t="s">
        <v>1815</v>
      </c>
      <c r="C5" s="11" t="s">
        <v>2745</v>
      </c>
      <c r="D5" s="11" t="s">
        <v>2345</v>
      </c>
      <c r="E5" s="11" t="str">
        <f>"Cost "&amp;IF(ISERROR(INDEX(CurCodes!$A$8:$D$206,MATCH(A3,CurCodes!$C$8:$C$206,),1)),"",INDEX(CurCodes!$A$8:$D$206,MATCH(A3,CurCodes!$C$8:$C$206,),1))</f>
        <v>Cost CDF</v>
      </c>
      <c r="F5" s="11" t="str">
        <f>SUBSTITUTE(E5,"Cost","Total")</f>
        <v>Total CDF</v>
      </c>
      <c r="G5" s="16" t="s">
        <v>3232</v>
      </c>
      <c r="H5" s="16"/>
      <c r="I5" s="10" t="s">
        <v>1523</v>
      </c>
    </row>
    <row r="6" spans="1:9" ht="56.25">
      <c r="A6" s="17" t="s">
        <v>3461</v>
      </c>
      <c r="B6" s="18" t="s">
        <v>3462</v>
      </c>
      <c r="C6" s="19">
        <v>39130</v>
      </c>
      <c r="D6" s="29">
        <v>3</v>
      </c>
      <c r="E6" s="29">
        <f>7.5*540</f>
        <v>4050</v>
      </c>
      <c r="F6" s="29">
        <f>D6*E6</f>
        <v>12150</v>
      </c>
      <c r="G6" s="21" t="s">
        <v>3031</v>
      </c>
      <c r="H6" s="22" t="s">
        <v>3032</v>
      </c>
      <c r="I6" s="23" t="s">
        <v>2230</v>
      </c>
    </row>
    <row r="7" spans="1:9" ht="12.75">
      <c r="A7" s="17" t="s">
        <v>3461</v>
      </c>
      <c r="B7" s="18" t="s">
        <v>3094</v>
      </c>
      <c r="C7" s="19">
        <v>39131</v>
      </c>
      <c r="D7" s="29">
        <v>1</v>
      </c>
      <c r="E7" s="29">
        <v>0</v>
      </c>
      <c r="F7" s="29">
        <f aca="true" t="shared" si="0" ref="F7:F23">D7*E7</f>
        <v>0</v>
      </c>
      <c r="G7" s="21" t="s">
        <v>3033</v>
      </c>
      <c r="H7" s="22" t="s">
        <v>3034</v>
      </c>
      <c r="I7" s="23" t="s">
        <v>3095</v>
      </c>
    </row>
    <row r="8" spans="1:9" ht="45">
      <c r="A8" s="17" t="s">
        <v>3461</v>
      </c>
      <c r="B8" s="18" t="s">
        <v>3463</v>
      </c>
      <c r="C8" s="19"/>
      <c r="D8" s="29"/>
      <c r="E8" s="29"/>
      <c r="F8" s="29">
        <f t="shared" si="0"/>
        <v>0</v>
      </c>
      <c r="G8" s="21" t="s">
        <v>3035</v>
      </c>
      <c r="H8" s="22" t="s">
        <v>1001</v>
      </c>
      <c r="I8" s="23" t="s">
        <v>1258</v>
      </c>
    </row>
    <row r="9" spans="1:9" ht="45">
      <c r="A9" s="17" t="s">
        <v>3461</v>
      </c>
      <c r="B9" s="18" t="s">
        <v>3464</v>
      </c>
      <c r="C9" s="19"/>
      <c r="D9" s="29"/>
      <c r="E9" s="29"/>
      <c r="F9" s="29">
        <f t="shared" si="0"/>
        <v>0</v>
      </c>
      <c r="G9" s="21" t="s">
        <v>1862</v>
      </c>
      <c r="H9" s="22" t="s">
        <v>1863</v>
      </c>
      <c r="I9" s="23" t="s">
        <v>2555</v>
      </c>
    </row>
    <row r="10" spans="1:9" ht="33.75">
      <c r="A10" s="17" t="s">
        <v>3461</v>
      </c>
      <c r="B10" s="18" t="s">
        <v>3465</v>
      </c>
      <c r="C10" s="19"/>
      <c r="D10" s="29"/>
      <c r="E10" s="29"/>
      <c r="F10" s="29">
        <f t="shared" si="0"/>
        <v>0</v>
      </c>
      <c r="G10" s="21" t="s">
        <v>1864</v>
      </c>
      <c r="H10" s="22" t="s">
        <v>1865</v>
      </c>
      <c r="I10" s="23" t="s">
        <v>1049</v>
      </c>
    </row>
    <row r="11" spans="1:9" ht="45">
      <c r="A11" s="17" t="s">
        <v>3466</v>
      </c>
      <c r="B11" s="18" t="s">
        <v>1378</v>
      </c>
      <c r="C11" s="19">
        <v>39134</v>
      </c>
      <c r="D11" s="29">
        <v>1</v>
      </c>
      <c r="E11" s="29">
        <v>2500</v>
      </c>
      <c r="F11" s="29">
        <f t="shared" si="0"/>
        <v>2500</v>
      </c>
      <c r="G11" s="21" t="s">
        <v>1866</v>
      </c>
      <c r="H11" s="22" t="s">
        <v>1867</v>
      </c>
      <c r="I11" s="23" t="s">
        <v>1050</v>
      </c>
    </row>
    <row r="12" spans="1:9" ht="22.5">
      <c r="A12" s="17" t="s">
        <v>1379</v>
      </c>
      <c r="B12" s="18" t="s">
        <v>1381</v>
      </c>
      <c r="C12" s="19"/>
      <c r="D12" s="29"/>
      <c r="E12" s="29"/>
      <c r="F12" s="29">
        <f t="shared" si="0"/>
        <v>0</v>
      </c>
      <c r="G12" s="21" t="s">
        <v>1868</v>
      </c>
      <c r="H12" s="22" t="s">
        <v>1869</v>
      </c>
      <c r="I12" s="23" t="s">
        <v>1051</v>
      </c>
    </row>
    <row r="13" spans="1:9" ht="33.75">
      <c r="A13" s="17" t="s">
        <v>1380</v>
      </c>
      <c r="B13" s="18" t="s">
        <v>1381</v>
      </c>
      <c r="C13" s="19"/>
      <c r="D13" s="29"/>
      <c r="E13" s="29"/>
      <c r="F13" s="29">
        <f t="shared" si="0"/>
        <v>0</v>
      </c>
      <c r="G13" s="21" t="s">
        <v>1870</v>
      </c>
      <c r="H13" s="22" t="s">
        <v>1871</v>
      </c>
      <c r="I13" s="23" t="s">
        <v>1052</v>
      </c>
    </row>
    <row r="14" spans="1:9" ht="67.5">
      <c r="A14" s="17" t="s">
        <v>1380</v>
      </c>
      <c r="B14" s="18" t="s">
        <v>1382</v>
      </c>
      <c r="C14" s="19">
        <v>39135</v>
      </c>
      <c r="D14" s="29">
        <v>1</v>
      </c>
      <c r="E14" s="29">
        <v>2000</v>
      </c>
      <c r="F14" s="29">
        <f t="shared" si="0"/>
        <v>2000</v>
      </c>
      <c r="G14" s="21" t="s">
        <v>1872</v>
      </c>
      <c r="H14" s="22" t="s">
        <v>1873</v>
      </c>
      <c r="I14" s="23" t="s">
        <v>1256</v>
      </c>
    </row>
    <row r="15" spans="1:9" ht="25.5">
      <c r="A15" s="17" t="s">
        <v>1380</v>
      </c>
      <c r="B15" s="18" t="s">
        <v>1388</v>
      </c>
      <c r="C15" s="19"/>
      <c r="D15" s="29"/>
      <c r="E15" s="29"/>
      <c r="F15" s="29">
        <f t="shared" si="0"/>
        <v>0</v>
      </c>
      <c r="G15" s="21" t="s">
        <v>1874</v>
      </c>
      <c r="H15" s="22" t="s">
        <v>1875</v>
      </c>
      <c r="I15" s="23" t="s">
        <v>1051</v>
      </c>
    </row>
    <row r="16" spans="1:9" ht="12.75">
      <c r="A16" s="17" t="s">
        <v>1380</v>
      </c>
      <c r="B16" s="18" t="s">
        <v>1390</v>
      </c>
      <c r="C16" s="19"/>
      <c r="D16" s="29"/>
      <c r="E16" s="29"/>
      <c r="F16" s="29">
        <f t="shared" si="0"/>
        <v>0</v>
      </c>
      <c r="G16" s="21" t="s">
        <v>1876</v>
      </c>
      <c r="H16" s="22" t="s">
        <v>1877</v>
      </c>
      <c r="I16" s="23" t="s">
        <v>1257</v>
      </c>
    </row>
    <row r="17" spans="1:9" ht="22.5">
      <c r="A17" s="17" t="s">
        <v>1380</v>
      </c>
      <c r="B17" s="18" t="s">
        <v>2353</v>
      </c>
      <c r="C17" s="19"/>
      <c r="D17" s="29"/>
      <c r="E17" s="29"/>
      <c r="F17" s="29">
        <f t="shared" si="0"/>
        <v>0</v>
      </c>
      <c r="G17" s="21" t="s">
        <v>1878</v>
      </c>
      <c r="H17" s="22" t="s">
        <v>1879</v>
      </c>
      <c r="I17" s="23" t="s">
        <v>1000</v>
      </c>
    </row>
    <row r="18" spans="1:9" ht="45">
      <c r="A18" s="17" t="s">
        <v>2304</v>
      </c>
      <c r="B18" s="18" t="s">
        <v>2309</v>
      </c>
      <c r="C18" s="19"/>
      <c r="D18" s="29"/>
      <c r="E18" s="29"/>
      <c r="F18" s="29"/>
      <c r="G18" s="21" t="s">
        <v>1880</v>
      </c>
      <c r="H18" s="22" t="s">
        <v>1881</v>
      </c>
      <c r="I18" s="23" t="s">
        <v>1816</v>
      </c>
    </row>
    <row r="19" spans="1:9" ht="78.75">
      <c r="A19" s="17" t="s">
        <v>2304</v>
      </c>
      <c r="B19" s="18" t="s">
        <v>1505</v>
      </c>
      <c r="C19" s="19">
        <v>39262</v>
      </c>
      <c r="D19" s="29">
        <v>1</v>
      </c>
      <c r="E19" s="29">
        <v>0</v>
      </c>
      <c r="F19" s="29">
        <f t="shared" si="0"/>
        <v>0</v>
      </c>
      <c r="G19" s="21" t="s">
        <v>1882</v>
      </c>
      <c r="H19" s="22" t="s">
        <v>1883</v>
      </c>
      <c r="I19" s="23" t="s">
        <v>2307</v>
      </c>
    </row>
    <row r="20" spans="1:9" ht="56.25">
      <c r="A20" s="17" t="s">
        <v>2305</v>
      </c>
      <c r="B20" s="18" t="s">
        <v>2306</v>
      </c>
      <c r="C20" s="19">
        <v>39263</v>
      </c>
      <c r="D20" s="29">
        <v>3</v>
      </c>
      <c r="E20" s="29">
        <v>6666</v>
      </c>
      <c r="F20" s="29">
        <f t="shared" si="0"/>
        <v>19998</v>
      </c>
      <c r="G20" s="21" t="s">
        <v>1884</v>
      </c>
      <c r="H20" s="22" t="s">
        <v>1885</v>
      </c>
      <c r="I20" s="23" t="s">
        <v>2308</v>
      </c>
    </row>
    <row r="21" spans="1:9" ht="45">
      <c r="A21" s="17" t="s">
        <v>1653</v>
      </c>
      <c r="B21" s="18" t="s">
        <v>3240</v>
      </c>
      <c r="C21" s="19">
        <v>39266</v>
      </c>
      <c r="D21" s="29">
        <v>1</v>
      </c>
      <c r="E21" s="29">
        <v>0</v>
      </c>
      <c r="F21" s="29">
        <f t="shared" si="0"/>
        <v>0</v>
      </c>
      <c r="G21" s="21" t="s">
        <v>1886</v>
      </c>
      <c r="H21" s="22" t="s">
        <v>1887</v>
      </c>
      <c r="I21" s="23" t="s">
        <v>1506</v>
      </c>
    </row>
    <row r="22" spans="1:9" ht="45">
      <c r="A22" s="17" t="s">
        <v>1654</v>
      </c>
      <c r="B22" s="18" t="s">
        <v>1656</v>
      </c>
      <c r="C22" s="19"/>
      <c r="D22" s="29"/>
      <c r="E22" s="29"/>
      <c r="F22" s="29">
        <f t="shared" si="0"/>
        <v>0</v>
      </c>
      <c r="G22" s="21" t="s">
        <v>1888</v>
      </c>
      <c r="H22" s="22" t="s">
        <v>1889</v>
      </c>
      <c r="I22" s="23" t="s">
        <v>1503</v>
      </c>
    </row>
    <row r="23" spans="1:9" ht="22.5">
      <c r="A23" s="17" t="s">
        <v>1655</v>
      </c>
      <c r="B23" s="18" t="s">
        <v>3240</v>
      </c>
      <c r="C23" s="19">
        <v>39267</v>
      </c>
      <c r="D23" s="29">
        <v>1</v>
      </c>
      <c r="E23" s="29">
        <v>0</v>
      </c>
      <c r="F23" s="29">
        <f t="shared" si="0"/>
        <v>0</v>
      </c>
      <c r="G23" s="21" t="s">
        <v>1890</v>
      </c>
      <c r="H23" s="22" t="s">
        <v>1891</v>
      </c>
      <c r="I23" s="23" t="s">
        <v>1504</v>
      </c>
    </row>
  </sheetData>
  <printOptions/>
  <pageMargins left="0.5" right="0.5" top="0.5" bottom="0.5" header="0.5" footer="0.5"/>
  <pageSetup fitToHeight="0" fitToWidth="1" horizontalDpi="1200" verticalDpi="1200" orientation="landscape" scale="89" r:id="rId1"/>
</worksheet>
</file>

<file path=xl/worksheets/sheet28.xml><?xml version="1.0" encoding="utf-8"?>
<worksheet xmlns="http://schemas.openxmlformats.org/spreadsheetml/2006/main" xmlns:r="http://schemas.openxmlformats.org/officeDocument/2006/relationships">
  <sheetPr>
    <pageSetUpPr fitToPage="1"/>
  </sheetPr>
  <dimension ref="A1:I21"/>
  <sheetViews>
    <sheetView workbookViewId="0" topLeftCell="A1">
      <pane ySplit="5" topLeftCell="BM6" activePane="bottomLeft" state="frozen"/>
      <selection pane="topLeft" activeCell="A6" sqref="A6"/>
      <selection pane="bottomLeft" activeCell="A6" sqref="A6"/>
    </sheetView>
  </sheetViews>
  <sheetFormatPr defaultColWidth="9.140625" defaultRowHeight="12.75"/>
  <cols>
    <col min="1" max="1" width="15.7109375" style="0" customWidth="1"/>
    <col min="2" max="2" width="22.7109375" style="3" customWidth="1"/>
    <col min="3" max="3" width="10.7109375" style="0" customWidth="1"/>
    <col min="4" max="4" width="8.7109375" style="2" customWidth="1"/>
    <col min="5" max="6" width="10.7109375" style="2" customWidth="1"/>
    <col min="7" max="7" width="13.28125" style="0" customWidth="1"/>
    <col min="8" max="8" width="14.28125" style="0" customWidth="1"/>
    <col min="9" max="9" width="40.7109375" style="0" customWidth="1"/>
  </cols>
  <sheetData>
    <row r="1" spans="1:9" ht="26.25">
      <c r="A1" s="27" t="s">
        <v>108</v>
      </c>
      <c r="B1" s="28"/>
      <c r="C1" s="27"/>
      <c r="D1" s="27"/>
      <c r="E1" s="27"/>
      <c r="F1" s="27"/>
      <c r="G1" s="27"/>
      <c r="H1" s="27"/>
      <c r="I1" s="27"/>
    </row>
    <row r="2" spans="1:9" ht="26.25">
      <c r="A2" s="27" t="s">
        <v>2722</v>
      </c>
      <c r="B2" s="28"/>
      <c r="C2" s="27"/>
      <c r="D2" s="27"/>
      <c r="E2" s="27"/>
      <c r="F2" s="27"/>
      <c r="G2" s="27"/>
      <c r="H2" s="27"/>
      <c r="I2" s="27"/>
    </row>
    <row r="3" spans="1:9" ht="26.25">
      <c r="A3" s="27" t="str">
        <f ca="1">MID(CELL("Filename",A1),FIND("]",CELL("Filename",A1))+1,LEN(CELL("Filename",A1)))</f>
        <v>Angola</v>
      </c>
      <c r="B3" s="28"/>
      <c r="C3" s="27"/>
      <c r="D3" s="27"/>
      <c r="E3" s="27"/>
      <c r="F3" s="27"/>
      <c r="G3" s="27"/>
      <c r="H3" s="27"/>
      <c r="I3" s="27"/>
    </row>
    <row r="4" spans="1:9" ht="13.5" thickBot="1">
      <c r="A4" s="41"/>
      <c r="B4" s="41"/>
      <c r="C4" s="41" t="s">
        <v>3069</v>
      </c>
      <c r="D4" s="41"/>
      <c r="E4" s="41"/>
      <c r="F4" s="41"/>
      <c r="G4" s="41" t="s">
        <v>2802</v>
      </c>
      <c r="H4" s="41"/>
      <c r="I4" s="41" t="s">
        <v>458</v>
      </c>
    </row>
    <row r="5" spans="1:9" s="1" customFormat="1" ht="13.5" thickBot="1">
      <c r="A5" s="9" t="s">
        <v>2744</v>
      </c>
      <c r="B5" s="15" t="s">
        <v>1815</v>
      </c>
      <c r="C5" s="11" t="s">
        <v>2745</v>
      </c>
      <c r="D5" s="11" t="s">
        <v>2345</v>
      </c>
      <c r="E5" s="11" t="str">
        <f>"Cost "&amp;IF(ISERROR(INDEX(CurCodes!$A$8:$D$206,MATCH(A3,CurCodes!$C$8:$C$206,),1)),"",INDEX(CurCodes!$A$8:$D$206,MATCH(A3,CurCodes!$C$8:$C$206,),1))</f>
        <v>Cost AON</v>
      </c>
      <c r="F5" s="11" t="str">
        <f>SUBSTITUTE(E5,"Cost","Total")</f>
        <v>Total AON</v>
      </c>
      <c r="G5" s="16" t="s">
        <v>3232</v>
      </c>
      <c r="H5" s="16"/>
      <c r="I5" s="10" t="s">
        <v>1523</v>
      </c>
    </row>
    <row r="6" spans="1:9" ht="22.5">
      <c r="A6" s="17" t="s">
        <v>1386</v>
      </c>
      <c r="B6" s="18" t="s">
        <v>1385</v>
      </c>
      <c r="C6" s="19">
        <v>39136</v>
      </c>
      <c r="D6" s="29">
        <v>1</v>
      </c>
      <c r="E6" s="29">
        <v>0</v>
      </c>
      <c r="F6" s="29">
        <f>D6*E6</f>
        <v>0</v>
      </c>
      <c r="G6" s="21" t="s">
        <v>1892</v>
      </c>
      <c r="H6" s="22" t="s">
        <v>1893</v>
      </c>
      <c r="I6" s="23" t="s">
        <v>1259</v>
      </c>
    </row>
    <row r="7" spans="1:9" ht="45">
      <c r="A7" s="17" t="s">
        <v>1383</v>
      </c>
      <c r="B7" s="18" t="s">
        <v>1384</v>
      </c>
      <c r="C7" s="19">
        <v>39137</v>
      </c>
      <c r="D7" s="29">
        <v>2</v>
      </c>
      <c r="E7" s="29">
        <v>0</v>
      </c>
      <c r="F7" s="29">
        <f>D7*E7</f>
        <v>0</v>
      </c>
      <c r="G7" s="21" t="s">
        <v>1894</v>
      </c>
      <c r="H7" s="22" t="s">
        <v>1895</v>
      </c>
      <c r="I7" s="23" t="s">
        <v>1260</v>
      </c>
    </row>
    <row r="8" spans="1:9" ht="56.25">
      <c r="A8" s="17" t="s">
        <v>1387</v>
      </c>
      <c r="B8" s="18" t="s">
        <v>16</v>
      </c>
      <c r="C8" s="19">
        <v>39139</v>
      </c>
      <c r="D8" s="29">
        <v>2</v>
      </c>
      <c r="E8" s="29">
        <v>0</v>
      </c>
      <c r="F8" s="29">
        <f aca="true" t="shared" si="0" ref="F8:F21">D8*E8</f>
        <v>0</v>
      </c>
      <c r="G8" s="21" t="s">
        <v>1896</v>
      </c>
      <c r="H8" s="22" t="s">
        <v>1897</v>
      </c>
      <c r="I8" s="23" t="s">
        <v>38</v>
      </c>
    </row>
    <row r="9" spans="1:9" ht="33.75">
      <c r="A9" s="17" t="s">
        <v>17</v>
      </c>
      <c r="B9" s="18" t="s">
        <v>18</v>
      </c>
      <c r="C9" s="19">
        <v>39141</v>
      </c>
      <c r="D9" s="29">
        <v>1</v>
      </c>
      <c r="E9" s="29">
        <v>0</v>
      </c>
      <c r="F9" s="29">
        <f t="shared" si="0"/>
        <v>0</v>
      </c>
      <c r="G9" s="21" t="s">
        <v>1898</v>
      </c>
      <c r="H9" s="22" t="s">
        <v>1899</v>
      </c>
      <c r="I9" s="23" t="s">
        <v>39</v>
      </c>
    </row>
    <row r="10" spans="1:9" ht="33.75">
      <c r="A10" s="17" t="s">
        <v>1053</v>
      </c>
      <c r="B10" s="18" t="s">
        <v>1054</v>
      </c>
      <c r="C10" s="19">
        <v>39142</v>
      </c>
      <c r="D10" s="29">
        <v>1</v>
      </c>
      <c r="E10" s="29">
        <v>0</v>
      </c>
      <c r="F10" s="29">
        <f t="shared" si="0"/>
        <v>0</v>
      </c>
      <c r="G10" s="21" t="s">
        <v>1900</v>
      </c>
      <c r="H10" s="22" t="s">
        <v>1901</v>
      </c>
      <c r="I10" s="23" t="s">
        <v>40</v>
      </c>
    </row>
    <row r="11" spans="1:9" ht="33.75">
      <c r="A11" s="17" t="s">
        <v>1055</v>
      </c>
      <c r="B11" s="18" t="s">
        <v>1058</v>
      </c>
      <c r="C11" s="19"/>
      <c r="D11" s="29"/>
      <c r="E11" s="29">
        <v>0</v>
      </c>
      <c r="F11" s="29">
        <f t="shared" si="0"/>
        <v>0</v>
      </c>
      <c r="G11" s="21" t="s">
        <v>1902</v>
      </c>
      <c r="H11" s="22" t="s">
        <v>1903</v>
      </c>
      <c r="I11" s="23" t="s">
        <v>41</v>
      </c>
    </row>
    <row r="12" spans="1:9" ht="25.5">
      <c r="A12" s="17" t="s">
        <v>1055</v>
      </c>
      <c r="B12" s="18" t="s">
        <v>1057</v>
      </c>
      <c r="C12" s="19">
        <v>39143</v>
      </c>
      <c r="D12" s="29">
        <v>1</v>
      </c>
      <c r="E12" s="29">
        <v>0</v>
      </c>
      <c r="F12" s="29">
        <f t="shared" si="0"/>
        <v>0</v>
      </c>
      <c r="G12" s="21" t="s">
        <v>1904</v>
      </c>
      <c r="H12" s="22" t="s">
        <v>1905</v>
      </c>
      <c r="I12" s="23" t="s">
        <v>1150</v>
      </c>
    </row>
    <row r="13" spans="1:9" ht="12.75">
      <c r="A13" s="17" t="s">
        <v>1055</v>
      </c>
      <c r="B13" s="18" t="s">
        <v>789</v>
      </c>
      <c r="C13" s="19"/>
      <c r="D13" s="29"/>
      <c r="E13" s="29"/>
      <c r="F13" s="29">
        <f t="shared" si="0"/>
        <v>0</v>
      </c>
      <c r="G13" s="21" t="s">
        <v>1906</v>
      </c>
      <c r="H13" s="22" t="s">
        <v>1907</v>
      </c>
      <c r="I13" s="23" t="s">
        <v>1151</v>
      </c>
    </row>
    <row r="14" spans="1:9" ht="33.75">
      <c r="A14" s="17" t="s">
        <v>1056</v>
      </c>
      <c r="B14" s="18" t="s">
        <v>105</v>
      </c>
      <c r="C14" s="19">
        <v>39144</v>
      </c>
      <c r="D14" s="29">
        <v>1</v>
      </c>
      <c r="E14" s="29">
        <v>0</v>
      </c>
      <c r="F14" s="29">
        <f t="shared" si="0"/>
        <v>0</v>
      </c>
      <c r="G14" s="21" t="s">
        <v>1908</v>
      </c>
      <c r="H14" s="22" t="s">
        <v>1909</v>
      </c>
      <c r="I14" s="23" t="s">
        <v>104</v>
      </c>
    </row>
    <row r="15" spans="1:9" ht="67.5">
      <c r="A15" s="17" t="s">
        <v>32</v>
      </c>
      <c r="B15" s="18" t="s">
        <v>33</v>
      </c>
      <c r="C15" s="19">
        <v>39145</v>
      </c>
      <c r="D15" s="29">
        <v>1</v>
      </c>
      <c r="E15" s="29">
        <v>1000</v>
      </c>
      <c r="F15" s="29">
        <f t="shared" si="0"/>
        <v>1000</v>
      </c>
      <c r="G15" s="21" t="s">
        <v>1910</v>
      </c>
      <c r="H15" s="22" t="s">
        <v>1911</v>
      </c>
      <c r="I15" s="23" t="s">
        <v>3397</v>
      </c>
    </row>
    <row r="16" spans="1:9" ht="45">
      <c r="A16" s="17" t="s">
        <v>36</v>
      </c>
      <c r="B16" s="18" t="s">
        <v>1860</v>
      </c>
      <c r="C16" s="19"/>
      <c r="D16" s="29"/>
      <c r="E16" s="29"/>
      <c r="F16" s="29">
        <f t="shared" si="0"/>
        <v>0</v>
      </c>
      <c r="G16" s="21" t="s">
        <v>1912</v>
      </c>
      <c r="H16" s="22" t="s">
        <v>1913</v>
      </c>
      <c r="I16" s="23" t="s">
        <v>1858</v>
      </c>
    </row>
    <row r="17" spans="1:9" ht="56.25">
      <c r="A17" s="17" t="s">
        <v>36</v>
      </c>
      <c r="B17" s="18" t="s">
        <v>1859</v>
      </c>
      <c r="C17" s="19">
        <v>39146</v>
      </c>
      <c r="D17" s="29">
        <v>2</v>
      </c>
      <c r="E17" s="29">
        <v>0</v>
      </c>
      <c r="F17" s="29">
        <f t="shared" si="0"/>
        <v>0</v>
      </c>
      <c r="G17" s="21" t="s">
        <v>1914</v>
      </c>
      <c r="H17" s="22" t="s">
        <v>1915</v>
      </c>
      <c r="I17" s="23" t="s">
        <v>1851</v>
      </c>
    </row>
    <row r="18" spans="1:9" ht="12.75">
      <c r="A18" s="17" t="s">
        <v>34</v>
      </c>
      <c r="B18" s="18" t="s">
        <v>35</v>
      </c>
      <c r="C18" s="19"/>
      <c r="D18" s="29"/>
      <c r="E18" s="29"/>
      <c r="F18" s="29">
        <f t="shared" si="0"/>
        <v>0</v>
      </c>
      <c r="G18" s="21" t="s">
        <v>1916</v>
      </c>
      <c r="H18" s="22" t="s">
        <v>1917</v>
      </c>
      <c r="I18" s="23" t="s">
        <v>1852</v>
      </c>
    </row>
    <row r="19" spans="1:9" ht="22.5">
      <c r="A19" s="17" t="s">
        <v>34</v>
      </c>
      <c r="B19" s="18" t="s">
        <v>37</v>
      </c>
      <c r="C19" s="19"/>
      <c r="D19" s="29"/>
      <c r="E19" s="29"/>
      <c r="F19" s="29">
        <f t="shared" si="0"/>
        <v>0</v>
      </c>
      <c r="G19" s="21" t="s">
        <v>1918</v>
      </c>
      <c r="H19" s="22" t="s">
        <v>1919</v>
      </c>
      <c r="I19" s="23" t="s">
        <v>3398</v>
      </c>
    </row>
    <row r="20" spans="1:9" ht="22.5">
      <c r="A20" s="17" t="s">
        <v>34</v>
      </c>
      <c r="B20" s="18" t="s">
        <v>1853</v>
      </c>
      <c r="C20" s="19">
        <v>39148</v>
      </c>
      <c r="D20" s="29">
        <v>1</v>
      </c>
      <c r="E20" s="29">
        <v>0</v>
      </c>
      <c r="F20" s="29">
        <f t="shared" si="0"/>
        <v>0</v>
      </c>
      <c r="G20" s="21" t="s">
        <v>1920</v>
      </c>
      <c r="H20" s="22" t="s">
        <v>1921</v>
      </c>
      <c r="I20" s="23" t="s">
        <v>1854</v>
      </c>
    </row>
    <row r="21" spans="1:9" ht="67.5">
      <c r="A21" s="17" t="s">
        <v>3502</v>
      </c>
      <c r="B21" s="18" t="s">
        <v>3096</v>
      </c>
      <c r="C21" s="19">
        <v>39149</v>
      </c>
      <c r="D21" s="29">
        <v>1</v>
      </c>
      <c r="E21" s="29"/>
      <c r="F21" s="29">
        <f t="shared" si="0"/>
        <v>0</v>
      </c>
      <c r="G21" s="21" t="s">
        <v>1922</v>
      </c>
      <c r="H21" s="22" t="s">
        <v>1923</v>
      </c>
      <c r="I21" s="23" t="s">
        <v>3501</v>
      </c>
    </row>
  </sheetData>
  <printOptions/>
  <pageMargins left="0.5" right="0.5" top="0.5" bottom="0.5" header="0.5" footer="0.5"/>
  <pageSetup fitToHeight="0" fitToWidth="1" horizontalDpi="1200" verticalDpi="1200" orientation="landscape" scale="89" r:id="rId1"/>
</worksheet>
</file>

<file path=xl/worksheets/sheet29.xml><?xml version="1.0" encoding="utf-8"?>
<worksheet xmlns="http://schemas.openxmlformats.org/spreadsheetml/2006/main" xmlns:r="http://schemas.openxmlformats.org/officeDocument/2006/relationships">
  <sheetPr>
    <pageSetUpPr fitToPage="1"/>
  </sheetPr>
  <dimension ref="A1:I58"/>
  <sheetViews>
    <sheetView workbookViewId="0" topLeftCell="A1">
      <pane ySplit="5" topLeftCell="BM7" activePane="bottomLeft" state="frozen"/>
      <selection pane="topLeft" activeCell="A6" sqref="A6"/>
      <selection pane="bottomLeft" activeCell="G7" sqref="G7"/>
    </sheetView>
  </sheetViews>
  <sheetFormatPr defaultColWidth="9.140625" defaultRowHeight="12.75"/>
  <cols>
    <col min="1" max="1" width="15.7109375" style="0" customWidth="1"/>
    <col min="2" max="2" width="22.7109375" style="3" customWidth="1"/>
    <col min="3" max="3" width="10.7109375" style="0" customWidth="1"/>
    <col min="4" max="4" width="8.7109375" style="2" customWidth="1"/>
    <col min="5" max="6" width="10.7109375" style="2" customWidth="1"/>
    <col min="7" max="7" width="13.28125" style="0" customWidth="1"/>
    <col min="8" max="8" width="14.28125" style="0" customWidth="1"/>
    <col min="9" max="9" width="40.7109375" style="0" customWidth="1"/>
  </cols>
  <sheetData>
    <row r="1" spans="1:9" ht="26.25">
      <c r="A1" s="27" t="s">
        <v>108</v>
      </c>
      <c r="B1" s="28"/>
      <c r="C1" s="27"/>
      <c r="D1" s="27"/>
      <c r="E1" s="27"/>
      <c r="F1" s="27"/>
      <c r="G1" s="27"/>
      <c r="H1" s="27"/>
      <c r="I1" s="27"/>
    </row>
    <row r="2" spans="1:9" ht="26.25">
      <c r="A2" s="27" t="s">
        <v>2722</v>
      </c>
      <c r="B2" s="28"/>
      <c r="C2" s="27"/>
      <c r="D2" s="27"/>
      <c r="E2" s="27"/>
      <c r="F2" s="27"/>
      <c r="G2" s="27"/>
      <c r="H2" s="27"/>
      <c r="I2" s="27"/>
    </row>
    <row r="3" spans="1:9" ht="26.25">
      <c r="A3" s="27" t="str">
        <f ca="1">MID(CELL("Filename",A1),FIND("]",CELL("Filename",A1))+1,LEN(CELL("Filename",A1)))</f>
        <v>Namibia</v>
      </c>
      <c r="B3" s="28"/>
      <c r="C3" s="27"/>
      <c r="D3" s="27"/>
      <c r="E3" s="27"/>
      <c r="F3" s="27"/>
      <c r="G3" s="27"/>
      <c r="H3" s="27"/>
      <c r="I3" s="27"/>
    </row>
    <row r="4" spans="1:9" ht="13.5" thickBot="1">
      <c r="A4" s="41"/>
      <c r="B4" s="41"/>
      <c r="C4" s="41" t="s">
        <v>3069</v>
      </c>
      <c r="D4" s="41"/>
      <c r="E4" s="41"/>
      <c r="F4" s="41"/>
      <c r="G4" s="41" t="s">
        <v>2802</v>
      </c>
      <c r="H4" s="41"/>
      <c r="I4" s="41" t="s">
        <v>458</v>
      </c>
    </row>
    <row r="5" spans="1:9" s="1" customFormat="1" ht="13.5" thickBot="1">
      <c r="A5" s="9" t="s">
        <v>2744</v>
      </c>
      <c r="B5" s="15" t="s">
        <v>1815</v>
      </c>
      <c r="C5" s="11" t="s">
        <v>2745</v>
      </c>
      <c r="D5" s="11" t="s">
        <v>2345</v>
      </c>
      <c r="E5" s="11" t="str">
        <f>"Cost "&amp;IF(ISERROR(INDEX(CurCodes!$A$8:$D$206,MATCH(A3,CurCodes!$C$8:$C$206,),1)),"",INDEX(CurCodes!$A$8:$D$206,MATCH(A3,CurCodes!$C$8:$C$206,),1))</f>
        <v>Cost NAD</v>
      </c>
      <c r="F5" s="11" t="str">
        <f>SUBSTITUTE(E5,"Cost","Total")</f>
        <v>Total NAD</v>
      </c>
      <c r="G5" s="16" t="s">
        <v>3232</v>
      </c>
      <c r="H5" s="16"/>
      <c r="I5" s="10" t="s">
        <v>1523</v>
      </c>
    </row>
    <row r="6" spans="1:9" ht="45">
      <c r="A6" s="17" t="s">
        <v>352</v>
      </c>
      <c r="B6" s="18" t="s">
        <v>353</v>
      </c>
      <c r="C6" s="19">
        <v>39150</v>
      </c>
      <c r="D6" s="29">
        <v>1</v>
      </c>
      <c r="E6" s="34">
        <v>100</v>
      </c>
      <c r="F6" s="29">
        <f aca="true" t="shared" si="0" ref="F6:F22">D6*E6</f>
        <v>100</v>
      </c>
      <c r="G6" s="21" t="s">
        <v>1924</v>
      </c>
      <c r="H6" s="22" t="s">
        <v>1925</v>
      </c>
      <c r="I6" s="23" t="s">
        <v>994</v>
      </c>
    </row>
    <row r="7" spans="1:9" ht="45">
      <c r="A7" s="17" t="s">
        <v>352</v>
      </c>
      <c r="B7" s="18" t="s">
        <v>588</v>
      </c>
      <c r="C7" s="19"/>
      <c r="D7" s="29"/>
      <c r="E7" s="29"/>
      <c r="F7" s="29">
        <f t="shared" si="0"/>
        <v>0</v>
      </c>
      <c r="G7" s="21" t="s">
        <v>1926</v>
      </c>
      <c r="H7" s="22" t="s">
        <v>1927</v>
      </c>
      <c r="I7" s="23" t="s">
        <v>2469</v>
      </c>
    </row>
    <row r="8" spans="1:9" ht="33.75">
      <c r="A8" s="17" t="s">
        <v>996</v>
      </c>
      <c r="B8" s="18" t="s">
        <v>995</v>
      </c>
      <c r="C8" s="19">
        <v>39151</v>
      </c>
      <c r="D8" s="29">
        <v>1</v>
      </c>
      <c r="E8" s="29">
        <v>90</v>
      </c>
      <c r="F8" s="29">
        <f t="shared" si="0"/>
        <v>90</v>
      </c>
      <c r="G8" s="21" t="s">
        <v>1928</v>
      </c>
      <c r="H8" s="22" t="s">
        <v>1929</v>
      </c>
      <c r="I8" s="23" t="s">
        <v>997</v>
      </c>
    </row>
    <row r="9" spans="1:9" ht="56.25">
      <c r="A9" s="17" t="s">
        <v>795</v>
      </c>
      <c r="B9" s="18" t="s">
        <v>586</v>
      </c>
      <c r="C9" s="19">
        <v>39152</v>
      </c>
      <c r="D9" s="29">
        <v>2</v>
      </c>
      <c r="E9" s="29">
        <v>100</v>
      </c>
      <c r="F9" s="29">
        <f t="shared" si="0"/>
        <v>200</v>
      </c>
      <c r="G9" s="21" t="s">
        <v>1930</v>
      </c>
      <c r="H9" s="22" t="s">
        <v>1931</v>
      </c>
      <c r="I9" s="23" t="s">
        <v>587</v>
      </c>
    </row>
    <row r="10" spans="1:9" ht="45">
      <c r="A10" s="17" t="s">
        <v>795</v>
      </c>
      <c r="B10" s="18" t="s">
        <v>2869</v>
      </c>
      <c r="C10" s="19">
        <v>39153</v>
      </c>
      <c r="D10" s="29">
        <v>1</v>
      </c>
      <c r="E10" s="29">
        <v>0</v>
      </c>
      <c r="F10" s="29">
        <f t="shared" si="0"/>
        <v>0</v>
      </c>
      <c r="G10" s="21"/>
      <c r="H10" s="22"/>
      <c r="I10" s="23" t="s">
        <v>2826</v>
      </c>
    </row>
    <row r="11" spans="1:9" ht="78.75">
      <c r="A11" s="17" t="s">
        <v>2867</v>
      </c>
      <c r="B11" s="18" t="s">
        <v>2868</v>
      </c>
      <c r="C11" s="19">
        <v>39155</v>
      </c>
      <c r="D11" s="29">
        <v>2</v>
      </c>
      <c r="E11" s="29">
        <v>100</v>
      </c>
      <c r="F11" s="29">
        <f t="shared" si="0"/>
        <v>200</v>
      </c>
      <c r="G11" s="21" t="s">
        <v>1932</v>
      </c>
      <c r="H11" s="22" t="s">
        <v>1933</v>
      </c>
      <c r="I11" s="23" t="s">
        <v>2466</v>
      </c>
    </row>
    <row r="12" spans="1:9" ht="67.5">
      <c r="A12" s="17" t="s">
        <v>2467</v>
      </c>
      <c r="B12" s="18" t="s">
        <v>2468</v>
      </c>
      <c r="C12" s="19">
        <v>39157</v>
      </c>
      <c r="D12" s="29">
        <v>3</v>
      </c>
      <c r="E12" s="29">
        <v>100</v>
      </c>
      <c r="F12" s="29">
        <f t="shared" si="0"/>
        <v>300</v>
      </c>
      <c r="G12" s="21" t="s">
        <v>1934</v>
      </c>
      <c r="H12" s="22" t="s">
        <v>1935</v>
      </c>
      <c r="I12" s="23" t="s">
        <v>3054</v>
      </c>
    </row>
    <row r="13" spans="1:9" ht="33.75">
      <c r="A13" s="17" t="s">
        <v>2280</v>
      </c>
      <c r="B13" s="18" t="s">
        <v>2281</v>
      </c>
      <c r="C13" s="19">
        <v>39160</v>
      </c>
      <c r="D13" s="29">
        <v>3</v>
      </c>
      <c r="E13" s="29">
        <v>100</v>
      </c>
      <c r="F13" s="29">
        <f t="shared" si="0"/>
        <v>300</v>
      </c>
      <c r="G13" s="21" t="s">
        <v>1960</v>
      </c>
      <c r="H13" s="22" t="s">
        <v>1961</v>
      </c>
      <c r="I13" s="23" t="s">
        <v>2282</v>
      </c>
    </row>
    <row r="14" spans="1:9" ht="45">
      <c r="A14" s="17" t="s">
        <v>2283</v>
      </c>
      <c r="B14" s="18" t="s">
        <v>2284</v>
      </c>
      <c r="C14" s="19">
        <v>39163</v>
      </c>
      <c r="D14" s="29">
        <v>1</v>
      </c>
      <c r="E14" s="29">
        <v>100</v>
      </c>
      <c r="F14" s="29">
        <f t="shared" si="0"/>
        <v>100</v>
      </c>
      <c r="G14" s="21" t="s">
        <v>1962</v>
      </c>
      <c r="H14" s="22" t="s">
        <v>1963</v>
      </c>
      <c r="I14" s="23" t="s">
        <v>2530</v>
      </c>
    </row>
    <row r="15" spans="1:9" ht="45">
      <c r="A15" s="17" t="s">
        <v>2531</v>
      </c>
      <c r="B15" s="18" t="s">
        <v>2532</v>
      </c>
      <c r="C15" s="19"/>
      <c r="D15" s="29"/>
      <c r="E15" s="29"/>
      <c r="F15" s="29">
        <f t="shared" si="0"/>
        <v>0</v>
      </c>
      <c r="G15" s="21" t="s">
        <v>1964</v>
      </c>
      <c r="H15" s="22" t="s">
        <v>1965</v>
      </c>
      <c r="I15" s="23" t="s">
        <v>2535</v>
      </c>
    </row>
    <row r="16" spans="1:9" ht="22.5">
      <c r="A16" s="17" t="s">
        <v>2533</v>
      </c>
      <c r="B16" s="18" t="s">
        <v>2534</v>
      </c>
      <c r="C16" s="19"/>
      <c r="D16" s="29"/>
      <c r="E16" s="29"/>
      <c r="F16" s="29">
        <f t="shared" si="0"/>
        <v>0</v>
      </c>
      <c r="G16" s="21" t="s">
        <v>1966</v>
      </c>
      <c r="H16" s="22" t="s">
        <v>1967</v>
      </c>
      <c r="I16" s="23" t="s">
        <v>3049</v>
      </c>
    </row>
    <row r="17" spans="1:9" ht="22.5">
      <c r="A17" s="17" t="s">
        <v>2533</v>
      </c>
      <c r="B17" s="18" t="s">
        <v>3240</v>
      </c>
      <c r="C17" s="19">
        <v>39164</v>
      </c>
      <c r="D17" s="29">
        <v>1</v>
      </c>
      <c r="E17" s="29">
        <v>0</v>
      </c>
      <c r="F17" s="29">
        <f t="shared" si="0"/>
        <v>0</v>
      </c>
      <c r="G17" s="21" t="s">
        <v>1968</v>
      </c>
      <c r="H17" s="22" t="s">
        <v>1969</v>
      </c>
      <c r="I17" s="23" t="s">
        <v>3050</v>
      </c>
    </row>
    <row r="18" spans="1:9" ht="45">
      <c r="A18" s="17" t="s">
        <v>790</v>
      </c>
      <c r="B18" s="18" t="s">
        <v>791</v>
      </c>
      <c r="C18" s="19">
        <v>39165</v>
      </c>
      <c r="D18" s="29">
        <v>2</v>
      </c>
      <c r="E18" s="29">
        <v>80</v>
      </c>
      <c r="F18" s="29">
        <f t="shared" si="0"/>
        <v>160</v>
      </c>
      <c r="G18" s="21" t="s">
        <v>1970</v>
      </c>
      <c r="H18" s="22" t="s">
        <v>1971</v>
      </c>
      <c r="I18" s="23" t="s">
        <v>42</v>
      </c>
    </row>
    <row r="19" spans="1:9" ht="33.75">
      <c r="A19" s="17" t="s">
        <v>3097</v>
      </c>
      <c r="B19" s="18" t="s">
        <v>3240</v>
      </c>
      <c r="C19" s="19">
        <v>39167</v>
      </c>
      <c r="D19" s="29">
        <v>1</v>
      </c>
      <c r="E19" s="29">
        <v>0</v>
      </c>
      <c r="F19" s="29">
        <f t="shared" si="0"/>
        <v>0</v>
      </c>
      <c r="G19" s="21" t="s">
        <v>1972</v>
      </c>
      <c r="H19" s="22" t="s">
        <v>1973</v>
      </c>
      <c r="I19" s="23" t="s">
        <v>43</v>
      </c>
    </row>
    <row r="20" spans="1:9" ht="45">
      <c r="A20" s="17" t="s">
        <v>792</v>
      </c>
      <c r="B20" s="18" t="s">
        <v>793</v>
      </c>
      <c r="C20" s="19">
        <v>39168</v>
      </c>
      <c r="D20" s="29">
        <v>1</v>
      </c>
      <c r="E20" s="29">
        <v>130</v>
      </c>
      <c r="F20" s="29">
        <f t="shared" si="0"/>
        <v>130</v>
      </c>
      <c r="G20" s="21" t="s">
        <v>1974</v>
      </c>
      <c r="H20" s="22" t="s">
        <v>1975</v>
      </c>
      <c r="I20" s="23" t="s">
        <v>753</v>
      </c>
    </row>
    <row r="21" spans="1:9" ht="33.75">
      <c r="A21" s="17" t="s">
        <v>792</v>
      </c>
      <c r="B21" s="18" t="s">
        <v>794</v>
      </c>
      <c r="C21" s="19"/>
      <c r="D21" s="29"/>
      <c r="E21" s="29"/>
      <c r="F21" s="29">
        <f t="shared" si="0"/>
        <v>0</v>
      </c>
      <c r="G21" s="21" t="s">
        <v>1976</v>
      </c>
      <c r="H21" s="22" t="s">
        <v>1977</v>
      </c>
      <c r="I21" s="23" t="s">
        <v>754</v>
      </c>
    </row>
    <row r="22" spans="1:9" ht="33.75">
      <c r="A22" s="17" t="s">
        <v>3098</v>
      </c>
      <c r="B22" s="18" t="s">
        <v>3099</v>
      </c>
      <c r="C22" s="19">
        <v>39169</v>
      </c>
      <c r="D22" s="29">
        <v>11</v>
      </c>
      <c r="E22" s="29">
        <v>120</v>
      </c>
      <c r="F22" s="29">
        <f t="shared" si="0"/>
        <v>1320</v>
      </c>
      <c r="G22" s="21" t="s">
        <v>1978</v>
      </c>
      <c r="H22" s="22" t="s">
        <v>1979</v>
      </c>
      <c r="I22" s="23" t="s">
        <v>2563</v>
      </c>
    </row>
    <row r="23" spans="1:9" ht="33.75">
      <c r="A23" s="17" t="s">
        <v>3098</v>
      </c>
      <c r="B23" s="18" t="s">
        <v>2472</v>
      </c>
      <c r="C23" s="19"/>
      <c r="D23" s="29"/>
      <c r="E23" s="29"/>
      <c r="F23" s="29"/>
      <c r="G23" s="21" t="s">
        <v>1980</v>
      </c>
      <c r="H23" s="22" t="s">
        <v>1981</v>
      </c>
      <c r="I23" s="23" t="s">
        <v>3473</v>
      </c>
    </row>
    <row r="24" spans="1:9" ht="45">
      <c r="A24" s="17" t="s">
        <v>2470</v>
      </c>
      <c r="B24" s="18" t="s">
        <v>2471</v>
      </c>
      <c r="C24" s="19">
        <v>39175</v>
      </c>
      <c r="D24" s="29">
        <v>1</v>
      </c>
      <c r="E24" s="29">
        <v>140</v>
      </c>
      <c r="F24" s="29">
        <f>D24*E24</f>
        <v>140</v>
      </c>
      <c r="G24" s="21" t="s">
        <v>1982</v>
      </c>
      <c r="H24" s="22" t="s">
        <v>1983</v>
      </c>
      <c r="I24" s="23" t="s">
        <v>2473</v>
      </c>
    </row>
    <row r="25" spans="1:9" ht="33.75">
      <c r="A25" s="17" t="s">
        <v>1855</v>
      </c>
      <c r="B25" s="18" t="s">
        <v>106</v>
      </c>
      <c r="C25" s="19">
        <v>39181</v>
      </c>
      <c r="D25" s="29">
        <v>1</v>
      </c>
      <c r="E25" s="29">
        <v>80</v>
      </c>
      <c r="F25" s="29">
        <f>D25*E25</f>
        <v>80</v>
      </c>
      <c r="G25" s="21" t="s">
        <v>1984</v>
      </c>
      <c r="H25" s="22" t="s">
        <v>1985</v>
      </c>
      <c r="I25" s="23" t="s">
        <v>26</v>
      </c>
    </row>
    <row r="26" spans="1:9" ht="33.75">
      <c r="A26" s="17" t="s">
        <v>1856</v>
      </c>
      <c r="B26" s="18" t="s">
        <v>107</v>
      </c>
      <c r="C26" s="33">
        <v>39182</v>
      </c>
      <c r="D26" s="29">
        <v>1</v>
      </c>
      <c r="E26" s="29">
        <v>80</v>
      </c>
      <c r="F26" s="29">
        <f>D26*E26</f>
        <v>80</v>
      </c>
      <c r="G26" s="21" t="s">
        <v>1986</v>
      </c>
      <c r="H26" s="22" t="s">
        <v>1987</v>
      </c>
      <c r="I26" s="23" t="s">
        <v>27</v>
      </c>
    </row>
    <row r="27" spans="1:9" ht="90">
      <c r="A27" s="17" t="s">
        <v>1856</v>
      </c>
      <c r="B27" s="18" t="s">
        <v>1020</v>
      </c>
      <c r="C27" s="33">
        <v>39183</v>
      </c>
      <c r="D27" s="34">
        <v>9</v>
      </c>
      <c r="E27" s="34">
        <v>100</v>
      </c>
      <c r="F27" s="34">
        <f>D27*E27</f>
        <v>900</v>
      </c>
      <c r="G27" s="21" t="s">
        <v>1021</v>
      </c>
      <c r="H27" s="22" t="s">
        <v>1988</v>
      </c>
      <c r="I27" s="23" t="s">
        <v>1</v>
      </c>
    </row>
    <row r="28" spans="1:9" ht="33.75">
      <c r="A28" s="17" t="s">
        <v>3051</v>
      </c>
      <c r="B28" s="18" t="s">
        <v>3052</v>
      </c>
      <c r="C28" s="19"/>
      <c r="D28" s="29"/>
      <c r="E28" s="29"/>
      <c r="F28" s="29"/>
      <c r="G28" s="21" t="s">
        <v>1936</v>
      </c>
      <c r="H28" s="22" t="s">
        <v>1937</v>
      </c>
      <c r="I28" s="23" t="s">
        <v>3053</v>
      </c>
    </row>
    <row r="29" spans="1:9" ht="33.75">
      <c r="A29" s="17" t="s">
        <v>3051</v>
      </c>
      <c r="B29" s="18" t="s">
        <v>3240</v>
      </c>
      <c r="C29" s="19">
        <v>39192</v>
      </c>
      <c r="D29" s="29">
        <v>1</v>
      </c>
      <c r="E29" s="29">
        <v>0</v>
      </c>
      <c r="F29" s="29">
        <f>D29*E29</f>
        <v>0</v>
      </c>
      <c r="G29" s="21" t="s">
        <v>1938</v>
      </c>
      <c r="H29" s="22" t="s">
        <v>1939</v>
      </c>
      <c r="I29" s="23" t="s">
        <v>1223</v>
      </c>
    </row>
    <row r="30" spans="1:9" ht="33.75">
      <c r="A30" s="17" t="s">
        <v>1857</v>
      </c>
      <c r="B30" s="18" t="s">
        <v>1224</v>
      </c>
      <c r="C30" s="19">
        <v>39193</v>
      </c>
      <c r="D30" s="29">
        <v>1</v>
      </c>
      <c r="E30" s="29">
        <v>200</v>
      </c>
      <c r="F30" s="29">
        <f>D30*E30</f>
        <v>200</v>
      </c>
      <c r="G30" s="21" t="s">
        <v>1940</v>
      </c>
      <c r="H30" s="22" t="s">
        <v>1941</v>
      </c>
      <c r="I30" s="23" t="s">
        <v>1304</v>
      </c>
    </row>
    <row r="31" spans="1:9" ht="22.5">
      <c r="A31" s="17" t="s">
        <v>1857</v>
      </c>
      <c r="B31" s="18" t="s">
        <v>1225</v>
      </c>
      <c r="C31" s="19">
        <v>39194</v>
      </c>
      <c r="D31" s="29">
        <v>2</v>
      </c>
      <c r="E31" s="29">
        <v>200</v>
      </c>
      <c r="F31" s="29">
        <f>D31*E31</f>
        <v>400</v>
      </c>
      <c r="G31" s="21" t="s">
        <v>1942</v>
      </c>
      <c r="H31" s="22" t="s">
        <v>1943</v>
      </c>
      <c r="I31" s="23" t="s">
        <v>1305</v>
      </c>
    </row>
    <row r="32" spans="1:9" ht="45">
      <c r="A32" s="17" t="s">
        <v>1857</v>
      </c>
      <c r="B32" s="18" t="s">
        <v>1226</v>
      </c>
      <c r="C32" s="19">
        <v>39196</v>
      </c>
      <c r="D32" s="29">
        <v>1</v>
      </c>
      <c r="E32" s="29">
        <v>200</v>
      </c>
      <c r="F32" s="29">
        <f>D32*E32</f>
        <v>200</v>
      </c>
      <c r="G32" s="21" t="s">
        <v>1944</v>
      </c>
      <c r="H32" s="22" t="s">
        <v>1945</v>
      </c>
      <c r="I32" s="23" t="s">
        <v>1306</v>
      </c>
    </row>
    <row r="33" spans="1:9" ht="33.75">
      <c r="A33" s="17" t="s">
        <v>1307</v>
      </c>
      <c r="B33" s="18" t="s">
        <v>1310</v>
      </c>
      <c r="C33" s="19">
        <v>39197</v>
      </c>
      <c r="D33" s="29">
        <v>1</v>
      </c>
      <c r="E33" s="29">
        <v>91.8</v>
      </c>
      <c r="F33" s="29">
        <f>D33*E33</f>
        <v>91.8</v>
      </c>
      <c r="G33" s="21" t="s">
        <v>1946</v>
      </c>
      <c r="H33" s="22" t="s">
        <v>1947</v>
      </c>
      <c r="I33" s="23" t="s">
        <v>3</v>
      </c>
    </row>
    <row r="34" spans="1:9" ht="33.75">
      <c r="A34" s="17" t="s">
        <v>1307</v>
      </c>
      <c r="B34" s="18" t="s">
        <v>1311</v>
      </c>
      <c r="C34" s="19"/>
      <c r="D34" s="29"/>
      <c r="E34" s="29"/>
      <c r="F34" s="29"/>
      <c r="G34" s="21" t="s">
        <v>1948</v>
      </c>
      <c r="H34" s="22" t="s">
        <v>1949</v>
      </c>
      <c r="I34" s="23" t="s">
        <v>4</v>
      </c>
    </row>
    <row r="35" spans="1:9" ht="45">
      <c r="A35" s="17" t="s">
        <v>1307</v>
      </c>
      <c r="B35" s="18" t="s">
        <v>1312</v>
      </c>
      <c r="C35" s="19"/>
      <c r="D35" s="29"/>
      <c r="E35" s="29"/>
      <c r="F35" s="29"/>
      <c r="G35" s="21" t="s">
        <v>1950</v>
      </c>
      <c r="H35" s="22" t="s">
        <v>1951</v>
      </c>
      <c r="I35" s="23" t="s">
        <v>3542</v>
      </c>
    </row>
    <row r="36" spans="1:9" ht="33.75">
      <c r="A36" s="17" t="s">
        <v>1308</v>
      </c>
      <c r="B36" s="18" t="s">
        <v>1313</v>
      </c>
      <c r="C36" s="19">
        <v>39198</v>
      </c>
      <c r="D36" s="29">
        <v>1</v>
      </c>
      <c r="E36" s="29">
        <v>100</v>
      </c>
      <c r="F36" s="29">
        <f aca="true" t="shared" si="1" ref="F36:F58">D36*E36</f>
        <v>100</v>
      </c>
      <c r="G36" s="21" t="s">
        <v>1952</v>
      </c>
      <c r="H36" s="22" t="s">
        <v>1953</v>
      </c>
      <c r="I36" s="23" t="s">
        <v>1284</v>
      </c>
    </row>
    <row r="37" spans="1:9" ht="33.75">
      <c r="A37" s="17" t="s">
        <v>1309</v>
      </c>
      <c r="B37" s="18" t="s">
        <v>1314</v>
      </c>
      <c r="C37" s="19">
        <v>39199</v>
      </c>
      <c r="D37" s="29">
        <v>1</v>
      </c>
      <c r="E37" s="29">
        <v>110</v>
      </c>
      <c r="F37" s="29">
        <f t="shared" si="1"/>
        <v>110</v>
      </c>
      <c r="G37" s="21" t="s">
        <v>1954</v>
      </c>
      <c r="H37" s="22" t="s">
        <v>1955</v>
      </c>
      <c r="I37" s="23" t="s">
        <v>1285</v>
      </c>
    </row>
    <row r="38" spans="1:9" ht="25.5">
      <c r="A38" s="17" t="s">
        <v>303</v>
      </c>
      <c r="B38" s="18" t="s">
        <v>1397</v>
      </c>
      <c r="C38" s="33"/>
      <c r="D38" s="34"/>
      <c r="E38" s="34"/>
      <c r="F38" s="34">
        <f t="shared" si="1"/>
        <v>0</v>
      </c>
      <c r="G38" s="30" t="s">
        <v>1956</v>
      </c>
      <c r="H38" s="31" t="s">
        <v>1957</v>
      </c>
      <c r="I38" s="23" t="s">
        <v>1400</v>
      </c>
    </row>
    <row r="39" spans="1:9" ht="33.75">
      <c r="A39" s="17" t="s">
        <v>303</v>
      </c>
      <c r="B39" s="18" t="s">
        <v>1401</v>
      </c>
      <c r="C39" s="33">
        <v>39200</v>
      </c>
      <c r="D39" s="34">
        <v>1</v>
      </c>
      <c r="E39" s="34">
        <v>40</v>
      </c>
      <c r="F39" s="34">
        <f t="shared" si="1"/>
        <v>40</v>
      </c>
      <c r="G39" s="30" t="s">
        <v>1398</v>
      </c>
      <c r="H39" s="31" t="s">
        <v>1399</v>
      </c>
      <c r="I39" s="23" t="s">
        <v>304</v>
      </c>
    </row>
    <row r="40" spans="1:9" ht="33.75">
      <c r="A40" s="17" t="s">
        <v>302</v>
      </c>
      <c r="B40" s="18" t="s">
        <v>796</v>
      </c>
      <c r="C40" s="33">
        <v>39201</v>
      </c>
      <c r="D40" s="34">
        <v>1</v>
      </c>
      <c r="E40" s="34">
        <v>100</v>
      </c>
      <c r="F40" s="34">
        <f t="shared" si="1"/>
        <v>100</v>
      </c>
      <c r="G40" s="30" t="s">
        <v>1958</v>
      </c>
      <c r="H40" s="31" t="s">
        <v>1959</v>
      </c>
      <c r="I40" s="23" t="s">
        <v>305</v>
      </c>
    </row>
    <row r="41" spans="1:9" ht="56.25">
      <c r="A41" s="17" t="s">
        <v>1856</v>
      </c>
      <c r="B41" s="18" t="s">
        <v>306</v>
      </c>
      <c r="C41" s="33">
        <v>39202</v>
      </c>
      <c r="D41" s="34">
        <v>3</v>
      </c>
      <c r="E41" s="34">
        <v>65</v>
      </c>
      <c r="F41" s="34">
        <f t="shared" si="1"/>
        <v>195</v>
      </c>
      <c r="G41" s="21" t="s">
        <v>1989</v>
      </c>
      <c r="H41" s="22" t="s">
        <v>1990</v>
      </c>
      <c r="I41" s="23" t="s">
        <v>307</v>
      </c>
    </row>
    <row r="42" spans="1:9" ht="22.5">
      <c r="A42" s="17" t="s">
        <v>1856</v>
      </c>
      <c r="B42" s="18" t="s">
        <v>28</v>
      </c>
      <c r="C42" s="19"/>
      <c r="D42" s="29"/>
      <c r="E42" s="29"/>
      <c r="F42" s="32">
        <f t="shared" si="1"/>
        <v>0</v>
      </c>
      <c r="G42" s="21" t="s">
        <v>1991</v>
      </c>
      <c r="H42" s="22" t="s">
        <v>1992</v>
      </c>
      <c r="I42" s="23" t="s">
        <v>1286</v>
      </c>
    </row>
    <row r="43" spans="1:9" ht="12.75">
      <c r="A43" s="17" t="s">
        <v>1856</v>
      </c>
      <c r="B43" s="18" t="s">
        <v>1312</v>
      </c>
      <c r="C43" s="19"/>
      <c r="D43" s="29"/>
      <c r="E43" s="29"/>
      <c r="F43" s="32">
        <f t="shared" si="1"/>
        <v>0</v>
      </c>
      <c r="G43" s="21" t="s">
        <v>1993</v>
      </c>
      <c r="H43" s="22" t="s">
        <v>1949</v>
      </c>
      <c r="I43" s="23" t="s">
        <v>1287</v>
      </c>
    </row>
    <row r="44" spans="1:9" ht="45">
      <c r="A44" s="17" t="s">
        <v>1856</v>
      </c>
      <c r="B44" s="18" t="s">
        <v>2</v>
      </c>
      <c r="C44" s="19"/>
      <c r="D44" s="29"/>
      <c r="E44" s="29"/>
      <c r="F44" s="32">
        <f t="shared" si="1"/>
        <v>0</v>
      </c>
      <c r="G44" s="21" t="s">
        <v>1994</v>
      </c>
      <c r="H44" s="22" t="s">
        <v>1995</v>
      </c>
      <c r="I44" s="23" t="s">
        <v>3467</v>
      </c>
    </row>
    <row r="45" spans="1:9" ht="33.75">
      <c r="A45" s="17" t="s">
        <v>1514</v>
      </c>
      <c r="B45" s="18" t="s">
        <v>2475</v>
      </c>
      <c r="C45" s="19">
        <v>39205</v>
      </c>
      <c r="D45" s="29">
        <v>2</v>
      </c>
      <c r="E45" s="29">
        <v>120</v>
      </c>
      <c r="F45" s="34">
        <f t="shared" si="1"/>
        <v>240</v>
      </c>
      <c r="G45" s="21" t="s">
        <v>1996</v>
      </c>
      <c r="H45" s="22" t="s">
        <v>1997</v>
      </c>
      <c r="I45" s="23" t="s">
        <v>797</v>
      </c>
    </row>
    <row r="46" spans="1:9" ht="33.75">
      <c r="A46" s="17" t="s">
        <v>3100</v>
      </c>
      <c r="B46" s="18" t="s">
        <v>3101</v>
      </c>
      <c r="C46" s="19">
        <v>39207</v>
      </c>
      <c r="D46" s="29">
        <v>2</v>
      </c>
      <c r="E46" s="29">
        <v>200</v>
      </c>
      <c r="F46" s="34">
        <f t="shared" si="1"/>
        <v>400</v>
      </c>
      <c r="G46" s="21" t="s">
        <v>1998</v>
      </c>
      <c r="H46" s="22" t="s">
        <v>1999</v>
      </c>
      <c r="I46" s="23" t="s">
        <v>3545</v>
      </c>
    </row>
    <row r="47" spans="1:9" ht="22.5">
      <c r="A47" s="17" t="s">
        <v>1154</v>
      </c>
      <c r="B47" s="18" t="s">
        <v>3240</v>
      </c>
      <c r="C47" s="19">
        <v>39209</v>
      </c>
      <c r="D47" s="29">
        <v>1</v>
      </c>
      <c r="E47" s="29">
        <v>0</v>
      </c>
      <c r="F47" s="34">
        <f t="shared" si="1"/>
        <v>0</v>
      </c>
      <c r="G47" s="21" t="s">
        <v>2000</v>
      </c>
      <c r="H47" s="22" t="s">
        <v>2001</v>
      </c>
      <c r="I47" s="23" t="s">
        <v>3546</v>
      </c>
    </row>
    <row r="48" spans="1:9" ht="33.75">
      <c r="A48" s="17" t="s">
        <v>3102</v>
      </c>
      <c r="B48" s="18" t="s">
        <v>3543</v>
      </c>
      <c r="C48" s="19"/>
      <c r="D48" s="29"/>
      <c r="E48" s="29"/>
      <c r="F48" s="34">
        <f t="shared" si="1"/>
        <v>0</v>
      </c>
      <c r="G48" s="21" t="s">
        <v>2002</v>
      </c>
      <c r="H48" s="22" t="s">
        <v>2003</v>
      </c>
      <c r="I48" s="23" t="s">
        <v>3547</v>
      </c>
    </row>
    <row r="49" spans="1:9" ht="33.75">
      <c r="A49" s="17" t="s">
        <v>3102</v>
      </c>
      <c r="B49" s="18" t="s">
        <v>3544</v>
      </c>
      <c r="C49" s="19">
        <v>39210</v>
      </c>
      <c r="D49" s="29">
        <v>2</v>
      </c>
      <c r="E49" s="29">
        <v>90</v>
      </c>
      <c r="F49" s="34">
        <f t="shared" si="1"/>
        <v>180</v>
      </c>
      <c r="G49" s="21" t="s">
        <v>2004</v>
      </c>
      <c r="H49" s="22" t="s">
        <v>2005</v>
      </c>
      <c r="I49" s="23" t="s">
        <v>2295</v>
      </c>
    </row>
    <row r="50" spans="1:9" ht="67.5">
      <c r="A50" s="17" t="s">
        <v>595</v>
      </c>
      <c r="B50" s="18" t="s">
        <v>596</v>
      </c>
      <c r="C50" s="19">
        <v>39212</v>
      </c>
      <c r="D50" s="29">
        <v>1</v>
      </c>
      <c r="E50" s="29">
        <v>140</v>
      </c>
      <c r="F50" s="34">
        <f t="shared" si="1"/>
        <v>140</v>
      </c>
      <c r="G50" s="21" t="s">
        <v>2006</v>
      </c>
      <c r="H50" s="22" t="s">
        <v>2007</v>
      </c>
      <c r="I50" s="23" t="s">
        <v>600</v>
      </c>
    </row>
    <row r="51" spans="1:9" ht="33.75">
      <c r="A51" s="17" t="s">
        <v>595</v>
      </c>
      <c r="B51" s="18" t="s">
        <v>3240</v>
      </c>
      <c r="C51" s="19">
        <v>39213</v>
      </c>
      <c r="D51" s="29">
        <v>1</v>
      </c>
      <c r="E51" s="29">
        <v>0</v>
      </c>
      <c r="F51" s="34">
        <f t="shared" si="1"/>
        <v>0</v>
      </c>
      <c r="G51" s="21" t="s">
        <v>2008</v>
      </c>
      <c r="H51" s="22" t="s">
        <v>2009</v>
      </c>
      <c r="I51" s="23" t="s">
        <v>601</v>
      </c>
    </row>
    <row r="52" spans="1:9" ht="45">
      <c r="A52" s="17" t="s">
        <v>3103</v>
      </c>
      <c r="B52" s="18" t="s">
        <v>597</v>
      </c>
      <c r="C52" s="19">
        <v>39214</v>
      </c>
      <c r="D52" s="29">
        <v>1</v>
      </c>
      <c r="E52" s="29">
        <v>130</v>
      </c>
      <c r="F52" s="34">
        <f t="shared" si="1"/>
        <v>130</v>
      </c>
      <c r="G52" s="21" t="s">
        <v>2010</v>
      </c>
      <c r="H52" s="22" t="s">
        <v>2011</v>
      </c>
      <c r="I52" s="23" t="s">
        <v>602</v>
      </c>
    </row>
    <row r="53" spans="1:9" ht="38.25">
      <c r="A53" s="17" t="s">
        <v>3103</v>
      </c>
      <c r="B53" s="18" t="s">
        <v>3104</v>
      </c>
      <c r="C53" s="19">
        <v>39214</v>
      </c>
      <c r="D53" s="29">
        <v>4</v>
      </c>
      <c r="E53" s="29"/>
      <c r="F53" s="34">
        <f t="shared" si="1"/>
        <v>0</v>
      </c>
      <c r="G53" s="21"/>
      <c r="H53" s="22"/>
      <c r="I53" s="23" t="s">
        <v>3105</v>
      </c>
    </row>
    <row r="54" spans="1:9" ht="45">
      <c r="A54" s="17" t="s">
        <v>2476</v>
      </c>
      <c r="B54" s="18" t="s">
        <v>598</v>
      </c>
      <c r="C54" s="19">
        <v>39219</v>
      </c>
      <c r="D54" s="29">
        <v>1</v>
      </c>
      <c r="E54" s="29">
        <v>130</v>
      </c>
      <c r="F54" s="34">
        <f t="shared" si="1"/>
        <v>130</v>
      </c>
      <c r="G54" s="21" t="s">
        <v>2012</v>
      </c>
      <c r="H54" s="22" t="s">
        <v>2013</v>
      </c>
      <c r="I54" s="23" t="s">
        <v>603</v>
      </c>
    </row>
    <row r="55" spans="1:9" ht="45">
      <c r="A55" s="17" t="s">
        <v>3106</v>
      </c>
      <c r="B55" s="18" t="s">
        <v>599</v>
      </c>
      <c r="C55" s="19">
        <v>39220</v>
      </c>
      <c r="D55" s="29">
        <v>1</v>
      </c>
      <c r="E55" s="29">
        <v>70</v>
      </c>
      <c r="F55" s="34">
        <f t="shared" si="1"/>
        <v>70</v>
      </c>
      <c r="G55" s="21" t="s">
        <v>2014</v>
      </c>
      <c r="H55" s="22" t="s">
        <v>2015</v>
      </c>
      <c r="I55" s="23" t="s">
        <v>1790</v>
      </c>
    </row>
    <row r="56" spans="1:9" ht="33.75">
      <c r="A56" s="17" t="s">
        <v>3107</v>
      </c>
      <c r="B56" s="18" t="s">
        <v>2771</v>
      </c>
      <c r="C56" s="19">
        <v>39243</v>
      </c>
      <c r="D56" s="29">
        <v>1</v>
      </c>
      <c r="E56" s="29">
        <v>140</v>
      </c>
      <c r="F56" s="34">
        <f t="shared" si="1"/>
        <v>140</v>
      </c>
      <c r="G56" s="21" t="s">
        <v>2016</v>
      </c>
      <c r="H56" s="22" t="s">
        <v>2017</v>
      </c>
      <c r="I56" s="23" t="s">
        <v>2776</v>
      </c>
    </row>
    <row r="57" spans="1:9" ht="33.75">
      <c r="A57" s="17" t="s">
        <v>2772</v>
      </c>
      <c r="B57" s="18" t="s">
        <v>2775</v>
      </c>
      <c r="C57" s="19">
        <v>39244</v>
      </c>
      <c r="D57" s="29">
        <v>1</v>
      </c>
      <c r="E57" s="29">
        <v>110</v>
      </c>
      <c r="F57" s="34">
        <f t="shared" si="1"/>
        <v>110</v>
      </c>
      <c r="G57" s="21" t="s">
        <v>2018</v>
      </c>
      <c r="H57" s="22" t="s">
        <v>2019</v>
      </c>
      <c r="I57" s="23" t="s">
        <v>2777</v>
      </c>
    </row>
    <row r="58" spans="1:9" ht="45">
      <c r="A58" s="17" t="s">
        <v>2773</v>
      </c>
      <c r="B58" s="18" t="s">
        <v>2774</v>
      </c>
      <c r="C58" s="19">
        <v>39245</v>
      </c>
      <c r="D58" s="29">
        <v>2</v>
      </c>
      <c r="E58" s="29">
        <v>80</v>
      </c>
      <c r="F58" s="34">
        <f t="shared" si="1"/>
        <v>160</v>
      </c>
      <c r="G58" s="21" t="s">
        <v>2020</v>
      </c>
      <c r="H58" s="22" t="s">
        <v>2021</v>
      </c>
      <c r="I58" s="23" t="s">
        <v>983</v>
      </c>
    </row>
  </sheetData>
  <printOptions/>
  <pageMargins left="0.5" right="0.5" top="0.5" bottom="0.5" header="0.5" footer="0.5"/>
  <pageSetup fitToHeight="0" fitToWidth="1" horizontalDpi="1200" verticalDpi="1200" orientation="landscape" scale="89" r:id="rId1"/>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workbookViewId="0" topLeftCell="A1">
      <pane ySplit="5" topLeftCell="BM6" activePane="bottomLeft" state="frozen"/>
      <selection pane="topLeft" activeCell="A6" sqref="A6"/>
      <selection pane="bottomLeft" activeCell="A6" sqref="A6"/>
    </sheetView>
  </sheetViews>
  <sheetFormatPr defaultColWidth="9.140625" defaultRowHeight="12.75"/>
  <cols>
    <col min="1" max="1" width="15.7109375" style="0" customWidth="1"/>
    <col min="2" max="2" width="22.7109375" style="3" customWidth="1"/>
    <col min="3" max="3" width="10.7109375" style="0" customWidth="1"/>
    <col min="4" max="4" width="8.7109375" style="2" customWidth="1"/>
    <col min="5" max="6" width="10.7109375" style="2" customWidth="1"/>
    <col min="7" max="7" width="13.28125" style="0" customWidth="1"/>
    <col min="8" max="8" width="14.28125" style="0" customWidth="1"/>
    <col min="9" max="9" width="40.7109375" style="3" customWidth="1"/>
  </cols>
  <sheetData>
    <row r="1" spans="1:9" ht="26.25">
      <c r="A1" s="27" t="s">
        <v>108</v>
      </c>
      <c r="B1" s="28"/>
      <c r="C1" s="27"/>
      <c r="D1" s="27"/>
      <c r="E1" s="27"/>
      <c r="F1" s="27"/>
      <c r="G1" s="27"/>
      <c r="H1" s="27"/>
      <c r="I1" s="28"/>
    </row>
    <row r="2" spans="1:9" ht="26.25">
      <c r="A2" s="27" t="s">
        <v>2722</v>
      </c>
      <c r="B2" s="28"/>
      <c r="C2" s="27"/>
      <c r="D2" s="27"/>
      <c r="E2" s="27"/>
      <c r="F2" s="27"/>
      <c r="G2" s="27"/>
      <c r="H2" s="27"/>
      <c r="I2" s="28"/>
    </row>
    <row r="3" spans="1:9" ht="26.25">
      <c r="A3" s="27" t="str">
        <f ca="1">MID(CELL("Filename",A1),FIND("]",CELL("Filename",A1))+1,LEN(CELL("Filename",A1)))</f>
        <v>United Kingdom</v>
      </c>
      <c r="B3" s="28"/>
      <c r="C3" s="27"/>
      <c r="D3" s="27"/>
      <c r="E3" s="27"/>
      <c r="F3" s="27"/>
      <c r="G3" s="27"/>
      <c r="H3" s="27"/>
      <c r="I3" s="28"/>
    </row>
    <row r="4" spans="1:9" ht="12" customHeight="1" thickBot="1">
      <c r="A4" s="42"/>
      <c r="B4" s="42"/>
      <c r="C4" s="42" t="s">
        <v>3069</v>
      </c>
      <c r="D4" s="42"/>
      <c r="E4" s="42"/>
      <c r="F4" s="42"/>
      <c r="G4" s="42" t="s">
        <v>2802</v>
      </c>
      <c r="H4" s="42"/>
      <c r="I4" s="42" t="s">
        <v>458</v>
      </c>
    </row>
    <row r="5" spans="1:9" s="1" customFormat="1" ht="13.5" thickBot="1">
      <c r="A5" s="9" t="s">
        <v>2744</v>
      </c>
      <c r="B5" s="15" t="s">
        <v>1815</v>
      </c>
      <c r="C5" s="11" t="s">
        <v>2745</v>
      </c>
      <c r="D5" s="11" t="s">
        <v>2345</v>
      </c>
      <c r="E5" s="11" t="str">
        <f>"Cost "&amp;IF(ISERROR(INDEX(CurCodes!$A$8:$D$206,MATCH(A3,CurCodes!$C$8:$C$206,),1)),"",INDEX(CurCodes!$A$8:$D$206,MATCH(A3,CurCodes!$C$8:$C$206,),1))</f>
        <v>Cost GBP</v>
      </c>
      <c r="F5" s="11" t="str">
        <f>SUBSTITUTE(E5,"Cost","Total")</f>
        <v>Total GBP</v>
      </c>
      <c r="G5" s="16" t="s">
        <v>3232</v>
      </c>
      <c r="H5" s="16"/>
      <c r="I5" s="10" t="s">
        <v>1523</v>
      </c>
    </row>
    <row r="6" spans="1:9" ht="33.75">
      <c r="A6" s="17" t="s">
        <v>1277</v>
      </c>
      <c r="B6" s="18" t="s">
        <v>3219</v>
      </c>
      <c r="C6" s="19">
        <v>38817</v>
      </c>
      <c r="D6" s="20">
        <v>3</v>
      </c>
      <c r="E6" s="20">
        <v>0</v>
      </c>
      <c r="F6" s="20">
        <f>E6*D6</f>
        <v>0</v>
      </c>
      <c r="G6" s="21"/>
      <c r="H6" s="22"/>
      <c r="I6" s="23" t="s">
        <v>359</v>
      </c>
    </row>
  </sheetData>
  <printOptions/>
  <pageMargins left="0.5" right="0.5" top="0.5" bottom="0.5" header="0.5" footer="0.5"/>
  <pageSetup fitToHeight="0" fitToWidth="1" horizontalDpi="1200" verticalDpi="1200" orientation="landscape" scale="89" r:id="rId1"/>
</worksheet>
</file>

<file path=xl/worksheets/sheet30.xml><?xml version="1.0" encoding="utf-8"?>
<worksheet xmlns="http://schemas.openxmlformats.org/spreadsheetml/2006/main" xmlns:r="http://schemas.openxmlformats.org/officeDocument/2006/relationships">
  <sheetPr>
    <pageSetUpPr fitToPage="1"/>
  </sheetPr>
  <dimension ref="A1:I66"/>
  <sheetViews>
    <sheetView workbookViewId="0" topLeftCell="A1">
      <pane ySplit="5" topLeftCell="BM60" activePane="bottomLeft" state="frozen"/>
      <selection pane="topLeft" activeCell="A6" sqref="A6"/>
      <selection pane="bottomLeft" activeCell="A6" sqref="A6"/>
    </sheetView>
  </sheetViews>
  <sheetFormatPr defaultColWidth="9.140625" defaultRowHeight="12.75"/>
  <cols>
    <col min="1" max="1" width="15.7109375" style="0" customWidth="1"/>
    <col min="2" max="2" width="22.7109375" style="3" customWidth="1"/>
    <col min="3" max="3" width="10.7109375" style="0" customWidth="1"/>
    <col min="4" max="4" width="8.7109375" style="2" customWidth="1"/>
    <col min="5" max="6" width="10.7109375" style="2" customWidth="1"/>
    <col min="7" max="7" width="13.28125" style="0" customWidth="1"/>
    <col min="8" max="8" width="14.28125" style="0" customWidth="1"/>
    <col min="9" max="9" width="40.7109375" style="0" customWidth="1"/>
  </cols>
  <sheetData>
    <row r="1" spans="1:9" ht="26.25">
      <c r="A1" s="27" t="s">
        <v>108</v>
      </c>
      <c r="B1" s="28"/>
      <c r="C1" s="27"/>
      <c r="D1" s="27"/>
      <c r="E1" s="27"/>
      <c r="F1" s="27"/>
      <c r="G1" s="27"/>
      <c r="H1" s="27"/>
      <c r="I1" s="27"/>
    </row>
    <row r="2" spans="1:9" ht="26.25">
      <c r="A2" s="27" t="s">
        <v>2722</v>
      </c>
      <c r="B2" s="28"/>
      <c r="C2" s="27"/>
      <c r="D2" s="27"/>
      <c r="E2" s="27"/>
      <c r="F2" s="27"/>
      <c r="G2" s="27"/>
      <c r="H2" s="27"/>
      <c r="I2" s="27"/>
    </row>
    <row r="3" spans="1:9" ht="26.25">
      <c r="A3" s="27" t="str">
        <f ca="1">MID(CELL("Filename",A1),FIND("]",CELL("Filename",A1))+1,LEN(CELL("Filename",A1)))</f>
        <v>South Africa</v>
      </c>
      <c r="B3" s="28"/>
      <c r="C3" s="27"/>
      <c r="D3" s="27"/>
      <c r="E3" s="27"/>
      <c r="F3" s="27"/>
      <c r="G3" s="27"/>
      <c r="H3" s="27"/>
      <c r="I3" s="27"/>
    </row>
    <row r="4" spans="1:9" ht="13.5" thickBot="1">
      <c r="A4" s="41"/>
      <c r="B4" s="41"/>
      <c r="C4" s="41" t="s">
        <v>3069</v>
      </c>
      <c r="D4" s="41"/>
      <c r="E4" s="41"/>
      <c r="F4" s="41"/>
      <c r="G4" s="41" t="s">
        <v>2802</v>
      </c>
      <c r="H4" s="41"/>
      <c r="I4" s="41" t="s">
        <v>458</v>
      </c>
    </row>
    <row r="5" spans="1:9" s="1" customFormat="1" ht="13.5" thickBot="1">
      <c r="A5" s="9" t="s">
        <v>2744</v>
      </c>
      <c r="B5" s="15" t="s">
        <v>1815</v>
      </c>
      <c r="C5" s="11" t="s">
        <v>2745</v>
      </c>
      <c r="D5" s="11" t="s">
        <v>2345</v>
      </c>
      <c r="E5" s="11" t="str">
        <f>"Cost "&amp;IF(ISERROR(INDEX(CurCodes!$A$8:$D$206,MATCH(A3,CurCodes!$C$8:$C$206,),1)),"",INDEX(CurCodes!$A$8:$D$206,MATCH(A3,CurCodes!$C$8:$C$206,),1))</f>
        <v>Cost ZAR</v>
      </c>
      <c r="F5" s="11" t="str">
        <f>SUBSTITUTE(E5,"Cost","Total")</f>
        <v>Total ZAR</v>
      </c>
      <c r="G5" s="16" t="s">
        <v>3232</v>
      </c>
      <c r="H5" s="16"/>
      <c r="I5" s="10" t="s">
        <v>1523</v>
      </c>
    </row>
    <row r="6" spans="1:9" ht="33.75">
      <c r="A6" s="17" t="s">
        <v>2487</v>
      </c>
      <c r="B6" s="18" t="s">
        <v>1791</v>
      </c>
      <c r="C6" s="19">
        <v>39221</v>
      </c>
      <c r="D6" s="29">
        <v>1</v>
      </c>
      <c r="E6" s="29">
        <v>130</v>
      </c>
      <c r="F6" s="29">
        <f>D6*E6</f>
        <v>130</v>
      </c>
      <c r="G6" s="21" t="s">
        <v>2170</v>
      </c>
      <c r="H6" s="22" t="s">
        <v>2171</v>
      </c>
      <c r="I6" s="23" t="s">
        <v>1792</v>
      </c>
    </row>
    <row r="7" spans="1:9" ht="12.75">
      <c r="A7" s="17" t="s">
        <v>2487</v>
      </c>
      <c r="B7" s="18" t="s">
        <v>324</v>
      </c>
      <c r="C7" s="19"/>
      <c r="D7" s="29"/>
      <c r="E7" s="29"/>
      <c r="F7" s="29">
        <f aca="true" t="shared" si="0" ref="F7:F66">D7*E7</f>
        <v>0</v>
      </c>
      <c r="G7" s="21" t="s">
        <v>2172</v>
      </c>
      <c r="H7" s="22" t="s">
        <v>2173</v>
      </c>
      <c r="I7" s="23" t="s">
        <v>608</v>
      </c>
    </row>
    <row r="8" spans="1:9" ht="45">
      <c r="A8" s="17" t="s">
        <v>2487</v>
      </c>
      <c r="B8" s="18" t="s">
        <v>607</v>
      </c>
      <c r="C8" s="19">
        <v>39222</v>
      </c>
      <c r="D8" s="29">
        <v>1</v>
      </c>
      <c r="E8" s="29">
        <v>420</v>
      </c>
      <c r="F8" s="29">
        <f t="shared" si="0"/>
        <v>420</v>
      </c>
      <c r="G8" s="21" t="s">
        <v>2174</v>
      </c>
      <c r="H8" s="22" t="s">
        <v>2175</v>
      </c>
      <c r="I8" s="23" t="s">
        <v>609</v>
      </c>
    </row>
    <row r="9" spans="1:9" ht="45">
      <c r="A9" s="17" t="s">
        <v>2488</v>
      </c>
      <c r="B9" s="18" t="s">
        <v>698</v>
      </c>
      <c r="C9" s="19">
        <v>39223</v>
      </c>
      <c r="D9" s="29"/>
      <c r="E9" s="29">
        <v>0</v>
      </c>
      <c r="F9" s="29">
        <f t="shared" si="0"/>
        <v>0</v>
      </c>
      <c r="G9" s="21"/>
      <c r="H9" s="22"/>
      <c r="I9" s="23" t="s">
        <v>610</v>
      </c>
    </row>
    <row r="10" spans="1:9" ht="45">
      <c r="A10" s="17" t="s">
        <v>2489</v>
      </c>
      <c r="B10" s="18" t="s">
        <v>699</v>
      </c>
      <c r="C10" s="19">
        <v>39224</v>
      </c>
      <c r="D10" s="29">
        <v>1</v>
      </c>
      <c r="E10" s="29">
        <v>80</v>
      </c>
      <c r="F10" s="29">
        <f t="shared" si="0"/>
        <v>80</v>
      </c>
      <c r="G10" s="21" t="s">
        <v>2176</v>
      </c>
      <c r="H10" s="22" t="s">
        <v>2177</v>
      </c>
      <c r="I10" s="23" t="s">
        <v>1445</v>
      </c>
    </row>
    <row r="11" spans="1:9" ht="22.5">
      <c r="A11" s="17" t="s">
        <v>2490</v>
      </c>
      <c r="B11" s="18" t="s">
        <v>900</v>
      </c>
      <c r="C11" s="19">
        <v>39334</v>
      </c>
      <c r="D11" s="29">
        <v>1</v>
      </c>
      <c r="E11" s="29">
        <v>90</v>
      </c>
      <c r="F11" s="29">
        <f t="shared" si="0"/>
        <v>90</v>
      </c>
      <c r="G11" s="21" t="s">
        <v>2178</v>
      </c>
      <c r="H11" s="22" t="s">
        <v>2179</v>
      </c>
      <c r="I11" s="23" t="s">
        <v>1032</v>
      </c>
    </row>
    <row r="12" spans="1:9" ht="25.5">
      <c r="A12" s="17" t="s">
        <v>2491</v>
      </c>
      <c r="B12" s="18" t="s">
        <v>3240</v>
      </c>
      <c r="C12" s="19">
        <v>39335</v>
      </c>
      <c r="D12" s="29">
        <v>1</v>
      </c>
      <c r="E12" s="29">
        <v>0</v>
      </c>
      <c r="F12" s="29">
        <f t="shared" si="0"/>
        <v>0</v>
      </c>
      <c r="G12" s="21" t="s">
        <v>2180</v>
      </c>
      <c r="H12" s="22" t="s">
        <v>2181</v>
      </c>
      <c r="I12" s="23" t="s">
        <v>3511</v>
      </c>
    </row>
    <row r="13" spans="1:9" ht="45">
      <c r="A13" s="17" t="s">
        <v>2492</v>
      </c>
      <c r="B13" s="18" t="s">
        <v>2482</v>
      </c>
      <c r="C13" s="19">
        <v>39336</v>
      </c>
      <c r="D13" s="29">
        <v>1</v>
      </c>
      <c r="E13" s="29">
        <v>80</v>
      </c>
      <c r="F13" s="29">
        <f t="shared" si="0"/>
        <v>80</v>
      </c>
      <c r="G13" s="21" t="s">
        <v>2182</v>
      </c>
      <c r="H13" s="22" t="s">
        <v>2183</v>
      </c>
      <c r="I13" s="23" t="s">
        <v>2496</v>
      </c>
    </row>
    <row r="14" spans="1:9" ht="33.75">
      <c r="A14" s="17" t="s">
        <v>2493</v>
      </c>
      <c r="B14" s="18" t="s">
        <v>2483</v>
      </c>
      <c r="C14" s="19">
        <v>39337</v>
      </c>
      <c r="D14" s="29">
        <v>1</v>
      </c>
      <c r="E14" s="29">
        <v>240</v>
      </c>
      <c r="F14" s="29">
        <f t="shared" si="0"/>
        <v>240</v>
      </c>
      <c r="G14" s="21" t="s">
        <v>2184</v>
      </c>
      <c r="H14" s="22" t="s">
        <v>2185</v>
      </c>
      <c r="I14" s="23" t="s">
        <v>3512</v>
      </c>
    </row>
    <row r="15" spans="1:9" ht="33.75">
      <c r="A15" s="17" t="s">
        <v>2494</v>
      </c>
      <c r="B15" s="18" t="s">
        <v>2484</v>
      </c>
      <c r="C15" s="19">
        <v>39340</v>
      </c>
      <c r="D15" s="29">
        <v>1</v>
      </c>
      <c r="E15" s="29">
        <v>80</v>
      </c>
      <c r="F15" s="29">
        <f t="shared" si="0"/>
        <v>80</v>
      </c>
      <c r="G15" s="21" t="s">
        <v>2186</v>
      </c>
      <c r="H15" s="22" t="s">
        <v>2187</v>
      </c>
      <c r="I15" s="23" t="s">
        <v>2497</v>
      </c>
    </row>
    <row r="16" spans="1:9" ht="38.25">
      <c r="A16" s="17" t="s">
        <v>1016</v>
      </c>
      <c r="B16" s="18" t="s">
        <v>1016</v>
      </c>
      <c r="C16" s="19"/>
      <c r="D16" s="29"/>
      <c r="E16" s="29"/>
      <c r="F16" s="29">
        <f t="shared" si="0"/>
        <v>0</v>
      </c>
      <c r="G16" s="21" t="s">
        <v>1018</v>
      </c>
      <c r="H16" s="22" t="s">
        <v>1019</v>
      </c>
      <c r="I16" s="23" t="s">
        <v>1017</v>
      </c>
    </row>
    <row r="17" spans="1:9" ht="56.25">
      <c r="A17" s="17" t="s">
        <v>2495</v>
      </c>
      <c r="B17" s="18" t="s">
        <v>2485</v>
      </c>
      <c r="C17" s="19">
        <v>39338</v>
      </c>
      <c r="D17" s="29">
        <v>8</v>
      </c>
      <c r="E17" s="29">
        <v>100</v>
      </c>
      <c r="F17" s="29">
        <f t="shared" si="0"/>
        <v>800</v>
      </c>
      <c r="G17" s="21" t="s">
        <v>2188</v>
      </c>
      <c r="H17" s="22" t="s">
        <v>2189</v>
      </c>
      <c r="I17" s="23" t="s">
        <v>3513</v>
      </c>
    </row>
    <row r="18" spans="1:9" ht="25.5">
      <c r="A18" s="17" t="s">
        <v>3108</v>
      </c>
      <c r="B18" s="18" t="s">
        <v>3109</v>
      </c>
      <c r="C18" s="19">
        <v>39347</v>
      </c>
      <c r="D18" s="29">
        <v>1</v>
      </c>
      <c r="E18" s="29"/>
      <c r="F18" s="29"/>
      <c r="G18" s="21"/>
      <c r="H18" s="22"/>
      <c r="I18" s="23" t="s">
        <v>3110</v>
      </c>
    </row>
    <row r="19" spans="1:9" ht="45">
      <c r="A19" s="17" t="s">
        <v>3515</v>
      </c>
      <c r="B19" s="18" t="s">
        <v>2486</v>
      </c>
      <c r="C19" s="19">
        <v>39348</v>
      </c>
      <c r="D19" s="29">
        <v>5</v>
      </c>
      <c r="E19" s="29">
        <v>0</v>
      </c>
      <c r="F19" s="29">
        <f t="shared" si="0"/>
        <v>0</v>
      </c>
      <c r="G19" s="21" t="s">
        <v>2190</v>
      </c>
      <c r="H19" s="22" t="s">
        <v>2191</v>
      </c>
      <c r="I19" s="23" t="s">
        <v>3514</v>
      </c>
    </row>
    <row r="20" spans="1:9" ht="67.5">
      <c r="A20" s="17" t="s">
        <v>1296</v>
      </c>
      <c r="B20" s="18" t="s">
        <v>1297</v>
      </c>
      <c r="C20" s="19"/>
      <c r="D20" s="29"/>
      <c r="E20" s="29"/>
      <c r="F20" s="29">
        <f t="shared" si="0"/>
        <v>0</v>
      </c>
      <c r="G20" s="21" t="s">
        <v>2192</v>
      </c>
      <c r="H20" s="22" t="s">
        <v>2193</v>
      </c>
      <c r="I20" s="23" t="s">
        <v>3518</v>
      </c>
    </row>
    <row r="21" spans="1:9" ht="45">
      <c r="A21" s="17" t="s">
        <v>1296</v>
      </c>
      <c r="B21" s="18" t="s">
        <v>1298</v>
      </c>
      <c r="C21" s="19"/>
      <c r="D21" s="29"/>
      <c r="E21" s="29"/>
      <c r="F21" s="29">
        <f t="shared" si="0"/>
        <v>0</v>
      </c>
      <c r="G21" s="21" t="s">
        <v>2194</v>
      </c>
      <c r="H21" s="22" t="s">
        <v>2195</v>
      </c>
      <c r="I21" s="23" t="s">
        <v>3517</v>
      </c>
    </row>
    <row r="22" spans="1:9" ht="45">
      <c r="A22" s="17" t="s">
        <v>1296</v>
      </c>
      <c r="B22" s="18" t="s">
        <v>3516</v>
      </c>
      <c r="C22" s="19"/>
      <c r="D22" s="29"/>
      <c r="E22" s="29"/>
      <c r="F22" s="29">
        <f t="shared" si="0"/>
        <v>0</v>
      </c>
      <c r="G22" s="21"/>
      <c r="H22" s="22"/>
      <c r="I22" s="23" t="s">
        <v>3519</v>
      </c>
    </row>
    <row r="23" spans="1:9" ht="38.25">
      <c r="A23" s="17" t="s">
        <v>1302</v>
      </c>
      <c r="B23" s="18" t="s">
        <v>1303</v>
      </c>
      <c r="C23" s="19"/>
      <c r="D23" s="29"/>
      <c r="E23" s="29"/>
      <c r="F23" s="29">
        <f t="shared" si="0"/>
        <v>0</v>
      </c>
      <c r="G23" s="21" t="s">
        <v>2196</v>
      </c>
      <c r="H23" s="22" t="s">
        <v>2197</v>
      </c>
      <c r="I23" s="23" t="s">
        <v>562</v>
      </c>
    </row>
    <row r="24" spans="1:9" ht="33.75">
      <c r="A24" s="17" t="s">
        <v>262</v>
      </c>
      <c r="B24" s="18" t="s">
        <v>3508</v>
      </c>
      <c r="C24" s="19"/>
      <c r="D24" s="29"/>
      <c r="E24" s="29"/>
      <c r="F24" s="29">
        <f t="shared" si="0"/>
        <v>0</v>
      </c>
      <c r="G24" s="21" t="s">
        <v>2198</v>
      </c>
      <c r="H24" s="22" t="s">
        <v>2199</v>
      </c>
      <c r="I24" s="23" t="s">
        <v>3521</v>
      </c>
    </row>
    <row r="25" spans="1:9" ht="22.5">
      <c r="A25" s="17" t="s">
        <v>262</v>
      </c>
      <c r="B25" s="18" t="s">
        <v>268</v>
      </c>
      <c r="C25" s="19"/>
      <c r="D25" s="29"/>
      <c r="E25" s="29"/>
      <c r="F25" s="29">
        <f t="shared" si="0"/>
        <v>0</v>
      </c>
      <c r="G25" s="21" t="s">
        <v>269</v>
      </c>
      <c r="H25" s="22" t="s">
        <v>270</v>
      </c>
      <c r="I25" s="23" t="s">
        <v>727</v>
      </c>
    </row>
    <row r="26" spans="1:9" ht="45">
      <c r="A26" s="17" t="s">
        <v>3509</v>
      </c>
      <c r="B26" s="18" t="s">
        <v>1299</v>
      </c>
      <c r="C26" s="19">
        <v>39353</v>
      </c>
      <c r="D26" s="29">
        <v>1</v>
      </c>
      <c r="E26" s="29">
        <v>60</v>
      </c>
      <c r="F26" s="29">
        <f t="shared" si="0"/>
        <v>60</v>
      </c>
      <c r="G26" s="21" t="s">
        <v>2200</v>
      </c>
      <c r="H26" s="22" t="s">
        <v>2201</v>
      </c>
      <c r="I26" s="23" t="s">
        <v>3510</v>
      </c>
    </row>
    <row r="27" spans="1:9" ht="25.5">
      <c r="A27" s="17" t="s">
        <v>2430</v>
      </c>
      <c r="B27" s="18" t="s">
        <v>265</v>
      </c>
      <c r="C27" s="19"/>
      <c r="D27" s="29"/>
      <c r="E27" s="29"/>
      <c r="F27" s="29">
        <f>D27*E27</f>
        <v>0</v>
      </c>
      <c r="G27" s="21" t="s">
        <v>266</v>
      </c>
      <c r="H27" s="22" t="s">
        <v>267</v>
      </c>
      <c r="I27" s="23" t="s">
        <v>265</v>
      </c>
    </row>
    <row r="28" spans="1:9" ht="25.5">
      <c r="A28" s="17" t="s">
        <v>263</v>
      </c>
      <c r="B28" s="18" t="s">
        <v>264</v>
      </c>
      <c r="C28" s="19"/>
      <c r="D28" s="29"/>
      <c r="E28" s="29"/>
      <c r="F28" s="29">
        <f>D28*E28</f>
        <v>0</v>
      </c>
      <c r="G28" s="21" t="s">
        <v>253</v>
      </c>
      <c r="H28" s="22" t="s">
        <v>254</v>
      </c>
      <c r="I28" s="23" t="s">
        <v>264</v>
      </c>
    </row>
    <row r="29" spans="1:9" ht="78.75">
      <c r="A29" s="17" t="s">
        <v>1300</v>
      </c>
      <c r="B29" s="18" t="s">
        <v>1301</v>
      </c>
      <c r="C29" s="19">
        <v>39354</v>
      </c>
      <c r="D29" s="29">
        <v>1</v>
      </c>
      <c r="E29" s="29">
        <v>45</v>
      </c>
      <c r="F29" s="29">
        <f t="shared" si="0"/>
        <v>45</v>
      </c>
      <c r="G29" s="21" t="s">
        <v>2202</v>
      </c>
      <c r="H29" s="22" t="s">
        <v>2203</v>
      </c>
      <c r="I29" s="23" t="s">
        <v>3520</v>
      </c>
    </row>
    <row r="30" spans="1:9" ht="22.5">
      <c r="A30" s="17" t="s">
        <v>2431</v>
      </c>
      <c r="B30" s="18" t="s">
        <v>2432</v>
      </c>
      <c r="C30" s="19"/>
      <c r="D30" s="29"/>
      <c r="E30" s="29"/>
      <c r="F30" s="29">
        <f t="shared" si="0"/>
        <v>0</v>
      </c>
      <c r="G30" s="21" t="s">
        <v>2433</v>
      </c>
      <c r="H30" s="22" t="s">
        <v>2434</v>
      </c>
      <c r="I30" s="23" t="s">
        <v>2435</v>
      </c>
    </row>
    <row r="31" spans="1:9" ht="25.5">
      <c r="A31" s="17" t="s">
        <v>883</v>
      </c>
      <c r="B31" s="18" t="s">
        <v>884</v>
      </c>
      <c r="C31" s="19">
        <v>39355</v>
      </c>
      <c r="D31" s="29">
        <v>1</v>
      </c>
      <c r="E31" s="29">
        <v>120</v>
      </c>
      <c r="F31" s="29">
        <f t="shared" si="0"/>
        <v>120</v>
      </c>
      <c r="G31" s="21" t="s">
        <v>2204</v>
      </c>
      <c r="H31" s="22" t="s">
        <v>2205</v>
      </c>
      <c r="I31" s="23" t="s">
        <v>540</v>
      </c>
    </row>
    <row r="32" spans="1:9" ht="38.25">
      <c r="A32" s="17" t="s">
        <v>3111</v>
      </c>
      <c r="B32" s="18" t="s">
        <v>885</v>
      </c>
      <c r="C32" s="19">
        <v>39356</v>
      </c>
      <c r="D32" s="29">
        <v>1</v>
      </c>
      <c r="E32" s="29">
        <v>120</v>
      </c>
      <c r="F32" s="29">
        <f t="shared" si="0"/>
        <v>120</v>
      </c>
      <c r="G32" s="21" t="s">
        <v>2206</v>
      </c>
      <c r="H32" s="22" t="s">
        <v>2207</v>
      </c>
      <c r="I32" s="23" t="s">
        <v>541</v>
      </c>
    </row>
    <row r="33" spans="1:9" ht="33.75">
      <c r="A33" s="17" t="s">
        <v>886</v>
      </c>
      <c r="B33" s="18" t="s">
        <v>887</v>
      </c>
      <c r="C33" s="19">
        <v>39357</v>
      </c>
      <c r="D33" s="29">
        <v>1</v>
      </c>
      <c r="E33" s="29">
        <v>90</v>
      </c>
      <c r="F33" s="29">
        <f t="shared" si="0"/>
        <v>90</v>
      </c>
      <c r="G33" s="21" t="s">
        <v>2208</v>
      </c>
      <c r="H33" s="22" t="s">
        <v>2209</v>
      </c>
      <c r="I33" s="23" t="s">
        <v>542</v>
      </c>
    </row>
    <row r="34" spans="1:9" ht="33.75">
      <c r="A34" s="17" t="s">
        <v>888</v>
      </c>
      <c r="B34" s="18" t="s">
        <v>889</v>
      </c>
      <c r="C34" s="19">
        <v>39358</v>
      </c>
      <c r="D34" s="29">
        <v>1</v>
      </c>
      <c r="E34" s="29">
        <v>90</v>
      </c>
      <c r="F34" s="29">
        <f t="shared" si="0"/>
        <v>90</v>
      </c>
      <c r="G34" s="21" t="s">
        <v>2210</v>
      </c>
      <c r="H34" s="22" t="s">
        <v>2211</v>
      </c>
      <c r="I34" s="23" t="s">
        <v>543</v>
      </c>
    </row>
    <row r="35" spans="1:9" ht="67.5">
      <c r="A35" s="17" t="s">
        <v>890</v>
      </c>
      <c r="B35" s="18" t="s">
        <v>891</v>
      </c>
      <c r="C35" s="19">
        <v>39359</v>
      </c>
      <c r="D35" s="29">
        <v>3</v>
      </c>
      <c r="E35" s="29">
        <v>270</v>
      </c>
      <c r="F35" s="29">
        <f t="shared" si="0"/>
        <v>810</v>
      </c>
      <c r="G35" s="21" t="s">
        <v>2212</v>
      </c>
      <c r="H35" s="22" t="s">
        <v>2213</v>
      </c>
      <c r="I35" s="23" t="s">
        <v>544</v>
      </c>
    </row>
    <row r="36" spans="1:9" ht="56.25">
      <c r="A36" s="17" t="s">
        <v>1530</v>
      </c>
      <c r="B36" s="18" t="s">
        <v>1531</v>
      </c>
      <c r="C36" s="19">
        <v>39362</v>
      </c>
      <c r="D36" s="29">
        <v>1</v>
      </c>
      <c r="E36" s="29">
        <v>0</v>
      </c>
      <c r="F36" s="29">
        <f t="shared" si="0"/>
        <v>0</v>
      </c>
      <c r="G36" s="21" t="s">
        <v>2214</v>
      </c>
      <c r="H36" s="22" t="s">
        <v>2215</v>
      </c>
      <c r="I36" s="23" t="s">
        <v>555</v>
      </c>
    </row>
    <row r="37" spans="1:9" ht="38.25">
      <c r="A37" s="17" t="s">
        <v>3112</v>
      </c>
      <c r="B37" s="18" t="s">
        <v>1532</v>
      </c>
      <c r="C37" s="19">
        <v>39363</v>
      </c>
      <c r="D37" s="29">
        <v>4</v>
      </c>
      <c r="E37" s="29">
        <v>0</v>
      </c>
      <c r="F37" s="29">
        <f t="shared" si="0"/>
        <v>0</v>
      </c>
      <c r="G37" s="21" t="s">
        <v>2216</v>
      </c>
      <c r="H37" s="22" t="s">
        <v>2217</v>
      </c>
      <c r="I37" s="23" t="s">
        <v>545</v>
      </c>
    </row>
    <row r="38" spans="1:9" ht="56.25">
      <c r="A38" s="17" t="s">
        <v>295</v>
      </c>
      <c r="B38" s="18" t="s">
        <v>296</v>
      </c>
      <c r="C38" s="19"/>
      <c r="D38" s="29"/>
      <c r="E38" s="29"/>
      <c r="F38" s="29">
        <f t="shared" si="0"/>
        <v>0</v>
      </c>
      <c r="G38" s="21" t="s">
        <v>2218</v>
      </c>
      <c r="H38" s="22" t="s">
        <v>821</v>
      </c>
      <c r="I38" s="23" t="s">
        <v>2565</v>
      </c>
    </row>
    <row r="39" spans="1:9" ht="45">
      <c r="A39" s="17" t="s">
        <v>292</v>
      </c>
      <c r="B39" s="18" t="s">
        <v>293</v>
      </c>
      <c r="C39" s="19"/>
      <c r="D39" s="29"/>
      <c r="E39" s="29"/>
      <c r="F39" s="29">
        <f t="shared" si="0"/>
        <v>0</v>
      </c>
      <c r="G39" s="21" t="s">
        <v>822</v>
      </c>
      <c r="H39" s="22" t="s">
        <v>823</v>
      </c>
      <c r="I39" s="23" t="s">
        <v>546</v>
      </c>
    </row>
    <row r="40" spans="1:9" ht="38.25">
      <c r="A40" s="17" t="s">
        <v>292</v>
      </c>
      <c r="B40" s="18" t="s">
        <v>294</v>
      </c>
      <c r="C40" s="19"/>
      <c r="D40" s="29"/>
      <c r="E40" s="29"/>
      <c r="F40" s="29">
        <f t="shared" si="0"/>
        <v>0</v>
      </c>
      <c r="G40" s="21" t="s">
        <v>824</v>
      </c>
      <c r="H40" s="22" t="s">
        <v>825</v>
      </c>
      <c r="I40" s="23" t="s">
        <v>547</v>
      </c>
    </row>
    <row r="41" spans="1:9" ht="45">
      <c r="A41" s="17" t="s">
        <v>3112</v>
      </c>
      <c r="B41" s="18" t="s">
        <v>1321</v>
      </c>
      <c r="C41" s="19">
        <v>39377</v>
      </c>
      <c r="D41" s="29">
        <v>3</v>
      </c>
      <c r="E41" s="29">
        <v>120</v>
      </c>
      <c r="F41" s="29">
        <f t="shared" si="0"/>
        <v>360</v>
      </c>
      <c r="G41" s="21" t="s">
        <v>826</v>
      </c>
      <c r="H41" s="22" t="s">
        <v>827</v>
      </c>
      <c r="I41" s="23" t="s">
        <v>548</v>
      </c>
    </row>
    <row r="42" spans="1:9" ht="33.75">
      <c r="A42" s="17" t="s">
        <v>2451</v>
      </c>
      <c r="B42" s="18" t="s">
        <v>2455</v>
      </c>
      <c r="C42" s="19"/>
      <c r="D42" s="29"/>
      <c r="E42" s="29"/>
      <c r="F42" s="29">
        <f>D42*E42</f>
        <v>0</v>
      </c>
      <c r="G42" s="21" t="s">
        <v>2452</v>
      </c>
      <c r="H42" s="22" t="s">
        <v>2453</v>
      </c>
      <c r="I42" s="23" t="s">
        <v>2454</v>
      </c>
    </row>
    <row r="43" spans="1:9" ht="45">
      <c r="A43" s="17" t="s">
        <v>1315</v>
      </c>
      <c r="B43" s="18" t="s">
        <v>1310</v>
      </c>
      <c r="C43" s="19">
        <v>39369</v>
      </c>
      <c r="D43" s="29">
        <v>1</v>
      </c>
      <c r="E43" s="29">
        <v>90</v>
      </c>
      <c r="F43" s="29">
        <f t="shared" si="0"/>
        <v>90</v>
      </c>
      <c r="G43" s="21" t="s">
        <v>828</v>
      </c>
      <c r="H43" s="22" t="s">
        <v>829</v>
      </c>
      <c r="I43" s="23" t="s">
        <v>549</v>
      </c>
    </row>
    <row r="44" spans="1:9" ht="33.75">
      <c r="A44" s="17" t="s">
        <v>1316</v>
      </c>
      <c r="B44" s="18" t="s">
        <v>1317</v>
      </c>
      <c r="C44" s="19">
        <v>39370</v>
      </c>
      <c r="D44" s="29">
        <v>3</v>
      </c>
      <c r="E44" s="29">
        <v>0</v>
      </c>
      <c r="F44" s="29">
        <f t="shared" si="0"/>
        <v>0</v>
      </c>
      <c r="G44" s="21" t="s">
        <v>830</v>
      </c>
      <c r="H44" s="22" t="s">
        <v>831</v>
      </c>
      <c r="I44" s="23" t="s">
        <v>550</v>
      </c>
    </row>
    <row r="45" spans="1:9" ht="67.5">
      <c r="A45" s="17" t="s">
        <v>1318</v>
      </c>
      <c r="B45" s="18" t="s">
        <v>1319</v>
      </c>
      <c r="C45" s="19">
        <v>39371</v>
      </c>
      <c r="D45" s="29">
        <v>1</v>
      </c>
      <c r="E45" s="29">
        <v>0</v>
      </c>
      <c r="F45" s="29">
        <f t="shared" si="0"/>
        <v>0</v>
      </c>
      <c r="G45" s="21" t="s">
        <v>832</v>
      </c>
      <c r="H45" s="22" t="s">
        <v>833</v>
      </c>
      <c r="I45" s="23" t="s">
        <v>2566</v>
      </c>
    </row>
    <row r="46" spans="1:9" ht="33.75">
      <c r="A46" s="36" t="s">
        <v>1320</v>
      </c>
      <c r="B46" s="18" t="s">
        <v>2450</v>
      </c>
      <c r="C46" s="37">
        <v>39375</v>
      </c>
      <c r="D46" s="29">
        <v>1</v>
      </c>
      <c r="E46" s="29">
        <v>80</v>
      </c>
      <c r="F46" s="29">
        <f>D46*E46</f>
        <v>80</v>
      </c>
      <c r="G46" s="21" t="s">
        <v>836</v>
      </c>
      <c r="H46" s="22" t="s">
        <v>837</v>
      </c>
      <c r="I46" s="23" t="s">
        <v>552</v>
      </c>
    </row>
    <row r="47" spans="1:9" ht="33.75">
      <c r="A47" s="17" t="s">
        <v>3113</v>
      </c>
      <c r="B47" s="18" t="s">
        <v>3114</v>
      </c>
      <c r="C47" s="19">
        <v>39376</v>
      </c>
      <c r="D47" s="29">
        <v>1</v>
      </c>
      <c r="E47" s="29">
        <v>50</v>
      </c>
      <c r="F47" s="29">
        <f t="shared" si="0"/>
        <v>50</v>
      </c>
      <c r="G47" s="21" t="s">
        <v>834</v>
      </c>
      <c r="H47" s="22" t="s">
        <v>835</v>
      </c>
      <c r="I47" s="23" t="s">
        <v>551</v>
      </c>
    </row>
    <row r="48" spans="1:9" ht="38.25">
      <c r="A48" s="17" t="s">
        <v>2220</v>
      </c>
      <c r="B48" s="38" t="s">
        <v>1322</v>
      </c>
      <c r="C48" s="37">
        <v>39378</v>
      </c>
      <c r="D48" s="29">
        <v>1</v>
      </c>
      <c r="E48" s="29">
        <v>100</v>
      </c>
      <c r="F48" s="29">
        <f t="shared" si="0"/>
        <v>100</v>
      </c>
      <c r="G48" s="21" t="s">
        <v>838</v>
      </c>
      <c r="H48" s="22" t="s">
        <v>839</v>
      </c>
      <c r="I48" s="23" t="s">
        <v>553</v>
      </c>
    </row>
    <row r="49" spans="1:9" ht="78.75">
      <c r="A49" s="17" t="s">
        <v>2219</v>
      </c>
      <c r="B49" s="38" t="s">
        <v>538</v>
      </c>
      <c r="C49" s="37">
        <v>39379</v>
      </c>
      <c r="D49" s="29">
        <v>8</v>
      </c>
      <c r="E49" s="29">
        <v>120</v>
      </c>
      <c r="F49" s="29">
        <f t="shared" si="0"/>
        <v>960</v>
      </c>
      <c r="G49" s="21" t="s">
        <v>840</v>
      </c>
      <c r="H49" s="22" t="s">
        <v>841</v>
      </c>
      <c r="I49" s="23" t="s">
        <v>2564</v>
      </c>
    </row>
    <row r="50" spans="1:9" ht="25.5">
      <c r="A50" s="17" t="s">
        <v>258</v>
      </c>
      <c r="B50" s="38" t="s">
        <v>728</v>
      </c>
      <c r="C50" s="37"/>
      <c r="D50" s="29"/>
      <c r="E50" s="29"/>
      <c r="F50" s="29">
        <f t="shared" si="0"/>
        <v>0</v>
      </c>
      <c r="G50" s="21" t="s">
        <v>729</v>
      </c>
      <c r="H50" s="22" t="s">
        <v>730</v>
      </c>
      <c r="I50" s="23" t="s">
        <v>731</v>
      </c>
    </row>
    <row r="51" spans="1:9" ht="38.25">
      <c r="A51" s="17" t="s">
        <v>255</v>
      </c>
      <c r="B51" s="38" t="s">
        <v>556</v>
      </c>
      <c r="C51" s="37"/>
      <c r="D51" s="29"/>
      <c r="E51" s="29"/>
      <c r="F51" s="29">
        <f t="shared" si="0"/>
        <v>0</v>
      </c>
      <c r="G51" s="21" t="s">
        <v>842</v>
      </c>
      <c r="H51" s="22" t="s">
        <v>843</v>
      </c>
      <c r="I51" s="23" t="s">
        <v>3500</v>
      </c>
    </row>
    <row r="52" spans="1:9" ht="25.5">
      <c r="A52" s="17" t="s">
        <v>258</v>
      </c>
      <c r="B52" s="38" t="s">
        <v>2424</v>
      </c>
      <c r="C52" s="37"/>
      <c r="D52" s="29"/>
      <c r="E52" s="29"/>
      <c r="F52" s="29">
        <f>D52*E52</f>
        <v>0</v>
      </c>
      <c r="G52" s="21" t="s">
        <v>2425</v>
      </c>
      <c r="H52" s="22" t="s">
        <v>2426</v>
      </c>
      <c r="I52" s="23" t="s">
        <v>2427</v>
      </c>
    </row>
    <row r="53" spans="1:9" ht="45">
      <c r="A53" s="17" t="s">
        <v>255</v>
      </c>
      <c r="B53" s="38" t="s">
        <v>3499</v>
      </c>
      <c r="C53" s="37"/>
      <c r="D53" s="29"/>
      <c r="E53" s="29"/>
      <c r="F53" s="29">
        <f t="shared" si="0"/>
        <v>0</v>
      </c>
      <c r="G53" s="21" t="s">
        <v>844</v>
      </c>
      <c r="H53" s="22" t="s">
        <v>845</v>
      </c>
      <c r="I53" s="23" t="s">
        <v>988</v>
      </c>
    </row>
    <row r="54" spans="1:9" ht="25.5">
      <c r="A54" s="17" t="s">
        <v>258</v>
      </c>
      <c r="B54" s="18" t="s">
        <v>1416</v>
      </c>
      <c r="C54" s="19"/>
      <c r="D54" s="29"/>
      <c r="E54" s="29"/>
      <c r="F54" s="29">
        <f>D54*E54</f>
        <v>0</v>
      </c>
      <c r="G54" s="21" t="s">
        <v>1417</v>
      </c>
      <c r="H54" s="22" t="s">
        <v>1418</v>
      </c>
      <c r="I54" s="23" t="s">
        <v>1673</v>
      </c>
    </row>
    <row r="55" spans="1:9" ht="25.5">
      <c r="A55" s="17" t="s">
        <v>258</v>
      </c>
      <c r="B55" s="38" t="s">
        <v>257</v>
      </c>
      <c r="C55" s="37"/>
      <c r="D55" s="29"/>
      <c r="E55" s="29"/>
      <c r="F55" s="29">
        <f t="shared" si="0"/>
        <v>0</v>
      </c>
      <c r="G55" s="21" t="s">
        <v>259</v>
      </c>
      <c r="H55" s="22" t="s">
        <v>260</v>
      </c>
      <c r="I55" s="23" t="s">
        <v>261</v>
      </c>
    </row>
    <row r="56" spans="1:9" ht="12.75">
      <c r="A56" s="17" t="s">
        <v>256</v>
      </c>
      <c r="B56" s="38" t="s">
        <v>2412</v>
      </c>
      <c r="C56" s="37"/>
      <c r="D56" s="29"/>
      <c r="E56" s="29"/>
      <c r="F56" s="29">
        <f t="shared" si="0"/>
        <v>0</v>
      </c>
      <c r="G56" s="21" t="s">
        <v>2413</v>
      </c>
      <c r="H56" s="22" t="s">
        <v>2414</v>
      </c>
      <c r="I56" s="23" t="s">
        <v>2415</v>
      </c>
    </row>
    <row r="57" spans="1:9" ht="25.5">
      <c r="A57" s="17" t="s">
        <v>256</v>
      </c>
      <c r="B57" s="38" t="s">
        <v>2416</v>
      </c>
      <c r="C57" s="37"/>
      <c r="D57" s="29"/>
      <c r="E57" s="29"/>
      <c r="F57" s="29">
        <f>D57*E57</f>
        <v>0</v>
      </c>
      <c r="G57" s="21" t="s">
        <v>2417</v>
      </c>
      <c r="H57" s="22" t="s">
        <v>2418</v>
      </c>
      <c r="I57" s="23" t="s">
        <v>2419</v>
      </c>
    </row>
    <row r="58" spans="1:9" ht="12.75">
      <c r="A58" s="17" t="s">
        <v>256</v>
      </c>
      <c r="B58" s="38" t="s">
        <v>2420</v>
      </c>
      <c r="C58" s="37"/>
      <c r="D58" s="29"/>
      <c r="E58" s="29"/>
      <c r="F58" s="29">
        <f>D58*E58</f>
        <v>0</v>
      </c>
      <c r="G58" s="21" t="s">
        <v>2421</v>
      </c>
      <c r="H58" s="22" t="s">
        <v>2422</v>
      </c>
      <c r="I58" s="23" t="s">
        <v>2423</v>
      </c>
    </row>
    <row r="59" spans="1:9" ht="25.5">
      <c r="A59" s="17" t="s">
        <v>256</v>
      </c>
      <c r="B59" s="38" t="s">
        <v>1012</v>
      </c>
      <c r="C59" s="37"/>
      <c r="D59" s="29"/>
      <c r="E59" s="29"/>
      <c r="F59" s="29">
        <f>D59*E59</f>
        <v>0</v>
      </c>
      <c r="G59" s="21" t="s">
        <v>1013</v>
      </c>
      <c r="H59" s="22" t="s">
        <v>1014</v>
      </c>
      <c r="I59" s="23" t="s">
        <v>1015</v>
      </c>
    </row>
    <row r="60" spans="1:9" ht="45">
      <c r="A60" s="17" t="s">
        <v>3534</v>
      </c>
      <c r="B60" s="38" t="s">
        <v>539</v>
      </c>
      <c r="C60" s="37">
        <v>39381</v>
      </c>
      <c r="D60" s="29">
        <v>2</v>
      </c>
      <c r="E60" s="29">
        <v>70</v>
      </c>
      <c r="F60" s="29">
        <f t="shared" si="0"/>
        <v>140</v>
      </c>
      <c r="G60" s="21" t="s">
        <v>846</v>
      </c>
      <c r="H60" s="22" t="s">
        <v>847</v>
      </c>
      <c r="I60" s="23" t="s">
        <v>554</v>
      </c>
    </row>
    <row r="61" spans="1:9" ht="12.75">
      <c r="A61" s="17" t="s">
        <v>2387</v>
      </c>
      <c r="B61" s="38" t="s">
        <v>2388</v>
      </c>
      <c r="C61" s="37"/>
      <c r="D61" s="29"/>
      <c r="E61" s="29"/>
      <c r="F61" s="29">
        <f t="shared" si="0"/>
        <v>0</v>
      </c>
      <c r="G61" s="21" t="s">
        <v>2389</v>
      </c>
      <c r="H61" s="22" t="s">
        <v>2390</v>
      </c>
      <c r="I61" s="23" t="s">
        <v>2391</v>
      </c>
    </row>
    <row r="62" spans="1:9" ht="33.75">
      <c r="A62" s="17" t="s">
        <v>2221</v>
      </c>
      <c r="B62" s="38" t="s">
        <v>3522</v>
      </c>
      <c r="C62" s="37">
        <v>39388</v>
      </c>
      <c r="D62" s="29">
        <v>2</v>
      </c>
      <c r="E62" s="29">
        <v>100</v>
      </c>
      <c r="F62" s="29">
        <f t="shared" si="0"/>
        <v>200</v>
      </c>
      <c r="G62" s="21" t="s">
        <v>848</v>
      </c>
      <c r="H62" s="22" t="s">
        <v>849</v>
      </c>
      <c r="I62" s="23" t="s">
        <v>2223</v>
      </c>
    </row>
    <row r="63" spans="1:9" ht="33.75">
      <c r="A63" s="17" t="s">
        <v>2222</v>
      </c>
      <c r="B63" s="38" t="s">
        <v>3533</v>
      </c>
      <c r="C63" s="37">
        <v>39398</v>
      </c>
      <c r="D63" s="29">
        <v>3</v>
      </c>
      <c r="E63" s="29"/>
      <c r="F63" s="29">
        <f t="shared" si="0"/>
        <v>0</v>
      </c>
      <c r="G63" s="21" t="s">
        <v>850</v>
      </c>
      <c r="H63" s="22" t="s">
        <v>851</v>
      </c>
      <c r="I63" s="23" t="s">
        <v>2224</v>
      </c>
    </row>
    <row r="64" spans="1:9" ht="56.25">
      <c r="A64" s="17" t="s">
        <v>330</v>
      </c>
      <c r="B64" s="38" t="s">
        <v>2687</v>
      </c>
      <c r="C64" s="37">
        <v>39403</v>
      </c>
      <c r="D64" s="29">
        <v>1</v>
      </c>
      <c r="E64" s="29">
        <v>120</v>
      </c>
      <c r="F64" s="29">
        <f t="shared" si="0"/>
        <v>120</v>
      </c>
      <c r="G64" s="21" t="s">
        <v>852</v>
      </c>
      <c r="H64" s="22" t="s">
        <v>853</v>
      </c>
      <c r="I64" s="23" t="s">
        <v>334</v>
      </c>
    </row>
    <row r="65" spans="1:9" ht="78.75">
      <c r="A65" s="17" t="s">
        <v>330</v>
      </c>
      <c r="B65" s="38" t="s">
        <v>2688</v>
      </c>
      <c r="C65" s="37">
        <v>39404</v>
      </c>
      <c r="D65" s="29">
        <v>1</v>
      </c>
      <c r="E65" s="29">
        <v>110</v>
      </c>
      <c r="F65" s="29">
        <f t="shared" si="0"/>
        <v>110</v>
      </c>
      <c r="G65" s="21" t="s">
        <v>854</v>
      </c>
      <c r="H65" s="22" t="s">
        <v>855</v>
      </c>
      <c r="I65" s="23" t="s">
        <v>2672</v>
      </c>
    </row>
    <row r="66" spans="1:9" ht="67.5">
      <c r="A66" s="17" t="s">
        <v>331</v>
      </c>
      <c r="B66" s="38" t="s">
        <v>332</v>
      </c>
      <c r="C66" s="37">
        <v>39406</v>
      </c>
      <c r="D66" s="29">
        <v>1</v>
      </c>
      <c r="E66" s="29">
        <v>150</v>
      </c>
      <c r="F66" s="29">
        <f t="shared" si="0"/>
        <v>150</v>
      </c>
      <c r="G66" s="21" t="s">
        <v>856</v>
      </c>
      <c r="H66" s="22" t="s">
        <v>857</v>
      </c>
      <c r="I66" s="23" t="s">
        <v>333</v>
      </c>
    </row>
  </sheetData>
  <printOptions/>
  <pageMargins left="0.5" right="0.5" top="0.5" bottom="0.5" header="0.5" footer="0.5"/>
  <pageSetup fitToHeight="0" fitToWidth="1" horizontalDpi="1200" verticalDpi="1200" orientation="landscape" scale="89" r:id="rId1"/>
</worksheet>
</file>

<file path=xl/worksheets/sheet31.xml><?xml version="1.0" encoding="utf-8"?>
<worksheet xmlns="http://schemas.openxmlformats.org/spreadsheetml/2006/main" xmlns:r="http://schemas.openxmlformats.org/officeDocument/2006/relationships">
  <sheetPr>
    <pageSetUpPr fitToPage="1"/>
  </sheetPr>
  <dimension ref="A1:I22"/>
  <sheetViews>
    <sheetView workbookViewId="0" topLeftCell="A1">
      <pane ySplit="5" topLeftCell="BM6" activePane="bottomLeft" state="frozen"/>
      <selection pane="topLeft" activeCell="A6" sqref="A6"/>
      <selection pane="bottomLeft" activeCell="A6" sqref="A6"/>
    </sheetView>
  </sheetViews>
  <sheetFormatPr defaultColWidth="9.140625" defaultRowHeight="12.75"/>
  <cols>
    <col min="1" max="1" width="15.7109375" style="0" customWidth="1"/>
    <col min="2" max="2" width="22.7109375" style="3" customWidth="1"/>
    <col min="3" max="3" width="10.7109375" style="0" customWidth="1"/>
    <col min="4" max="4" width="8.7109375" style="2" customWidth="1"/>
    <col min="5" max="6" width="10.7109375" style="2" customWidth="1"/>
    <col min="7" max="7" width="13.28125" style="0" customWidth="1"/>
    <col min="8" max="8" width="14.28125" style="0" customWidth="1"/>
    <col min="9" max="9" width="40.7109375" style="0" customWidth="1"/>
  </cols>
  <sheetData>
    <row r="1" spans="1:9" ht="26.25">
      <c r="A1" s="27" t="s">
        <v>108</v>
      </c>
      <c r="B1" s="28"/>
      <c r="C1" s="27"/>
      <c r="D1" s="27"/>
      <c r="E1" s="27"/>
      <c r="F1" s="27"/>
      <c r="G1" s="27"/>
      <c r="H1" s="27"/>
      <c r="I1" s="27"/>
    </row>
    <row r="2" spans="1:9" ht="26.25">
      <c r="A2" s="27" t="s">
        <v>2722</v>
      </c>
      <c r="B2" s="28"/>
      <c r="C2" s="27"/>
      <c r="D2" s="27"/>
      <c r="E2" s="27"/>
      <c r="F2" s="27"/>
      <c r="G2" s="27"/>
      <c r="H2" s="27"/>
      <c r="I2" s="27"/>
    </row>
    <row r="3" spans="1:9" ht="26.25">
      <c r="A3" s="27" t="str">
        <f ca="1">MID(CELL("Filename",A1),FIND("]",CELL("Filename",A1))+1,LEN(CELL("Filename",A1)))</f>
        <v>Botswana</v>
      </c>
      <c r="B3" s="28"/>
      <c r="C3" s="27"/>
      <c r="D3" s="27"/>
      <c r="E3" s="27"/>
      <c r="F3" s="27"/>
      <c r="G3" s="27"/>
      <c r="H3" s="27"/>
      <c r="I3" s="27"/>
    </row>
    <row r="4" spans="1:9" ht="13.5" thickBot="1">
      <c r="A4" s="41"/>
      <c r="B4" s="41"/>
      <c r="C4" s="41" t="s">
        <v>3069</v>
      </c>
      <c r="D4" s="41"/>
      <c r="E4" s="41"/>
      <c r="F4" s="41"/>
      <c r="G4" s="41" t="s">
        <v>2802</v>
      </c>
      <c r="H4" s="41"/>
      <c r="I4" s="41" t="s">
        <v>458</v>
      </c>
    </row>
    <row r="5" spans="1:9" s="1" customFormat="1" ht="13.5" thickBot="1">
      <c r="A5" s="9" t="s">
        <v>2744</v>
      </c>
      <c r="B5" s="15" t="s">
        <v>1815</v>
      </c>
      <c r="C5" s="11" t="s">
        <v>2745</v>
      </c>
      <c r="D5" s="11" t="s">
        <v>2345</v>
      </c>
      <c r="E5" s="11" t="str">
        <f>"Cost "&amp;IF(ISERROR(INDEX(CurCodes!$A$8:$D$206,MATCH(A3,CurCodes!$C$8:$C$206,),1)),"",INDEX(CurCodes!$A$8:$D$206,MATCH(A3,CurCodes!$C$8:$C$206,),1))</f>
        <v>Cost BWP</v>
      </c>
      <c r="F5" s="11" t="str">
        <f>SUBSTITUTE(E5,"Cost","Total")</f>
        <v>Total BWP</v>
      </c>
      <c r="G5" s="16" t="s">
        <v>3232</v>
      </c>
      <c r="H5" s="16"/>
      <c r="I5" s="10" t="s">
        <v>1523</v>
      </c>
    </row>
    <row r="6" spans="1:9" ht="25.5">
      <c r="A6" s="17" t="s">
        <v>3115</v>
      </c>
      <c r="B6" s="18" t="s">
        <v>3240</v>
      </c>
      <c r="C6" s="19">
        <v>39225</v>
      </c>
      <c r="D6" s="29">
        <v>1</v>
      </c>
      <c r="E6" s="29">
        <v>0</v>
      </c>
      <c r="F6" s="29">
        <f>D6*E6</f>
        <v>0</v>
      </c>
      <c r="G6" s="21" t="s">
        <v>2022</v>
      </c>
      <c r="H6" s="22" t="s">
        <v>2023</v>
      </c>
      <c r="I6" s="23" t="s">
        <v>1446</v>
      </c>
    </row>
    <row r="7" spans="1:9" ht="33.75">
      <c r="A7" s="17" t="s">
        <v>700</v>
      </c>
      <c r="B7" s="18" t="s">
        <v>701</v>
      </c>
      <c r="C7" s="19">
        <v>39226</v>
      </c>
      <c r="D7" s="29">
        <v>1</v>
      </c>
      <c r="E7" s="29">
        <v>50</v>
      </c>
      <c r="F7" s="29">
        <f aca="true" t="shared" si="0" ref="F7:F22">D7*E7</f>
        <v>50</v>
      </c>
      <c r="G7" s="21" t="s">
        <v>2024</v>
      </c>
      <c r="H7" s="22" t="s">
        <v>2025</v>
      </c>
      <c r="I7" s="23" t="s">
        <v>1447</v>
      </c>
    </row>
    <row r="8" spans="1:9" ht="45">
      <c r="A8" s="17" t="s">
        <v>702</v>
      </c>
      <c r="B8" s="18" t="s">
        <v>703</v>
      </c>
      <c r="C8" s="19">
        <v>39227</v>
      </c>
      <c r="D8" s="29">
        <v>5</v>
      </c>
      <c r="E8" s="29">
        <v>40</v>
      </c>
      <c r="F8" s="29">
        <f t="shared" si="0"/>
        <v>200</v>
      </c>
      <c r="G8" s="21" t="s">
        <v>2026</v>
      </c>
      <c r="H8" s="22" t="s">
        <v>2027</v>
      </c>
      <c r="I8" s="23" t="s">
        <v>819</v>
      </c>
    </row>
    <row r="9" spans="1:9" ht="33.75">
      <c r="A9" s="17" t="s">
        <v>3116</v>
      </c>
      <c r="B9" s="18" t="s">
        <v>705</v>
      </c>
      <c r="C9" s="19">
        <v>39229</v>
      </c>
      <c r="D9" s="29">
        <v>1</v>
      </c>
      <c r="E9" s="29">
        <v>50</v>
      </c>
      <c r="F9" s="29">
        <f t="shared" si="0"/>
        <v>50</v>
      </c>
      <c r="G9" s="21"/>
      <c r="H9" s="22"/>
      <c r="I9" s="23" t="s">
        <v>818</v>
      </c>
    </row>
    <row r="10" spans="1:9" ht="45">
      <c r="A10" s="17" t="s">
        <v>3117</v>
      </c>
      <c r="B10" s="18" t="s">
        <v>704</v>
      </c>
      <c r="C10" s="19">
        <v>39230</v>
      </c>
      <c r="D10" s="29">
        <v>1</v>
      </c>
      <c r="E10" s="29">
        <v>70</v>
      </c>
      <c r="F10" s="29">
        <f t="shared" si="0"/>
        <v>70</v>
      </c>
      <c r="G10" s="21" t="s">
        <v>2028</v>
      </c>
      <c r="H10" s="22" t="s">
        <v>2029</v>
      </c>
      <c r="I10" s="23" t="s">
        <v>820</v>
      </c>
    </row>
    <row r="11" spans="1:9" ht="33.75">
      <c r="A11" s="17" t="s">
        <v>3118</v>
      </c>
      <c r="B11" s="18" t="s">
        <v>706</v>
      </c>
      <c r="C11" s="19">
        <v>39231</v>
      </c>
      <c r="D11" s="29">
        <v>1</v>
      </c>
      <c r="E11" s="29">
        <v>70</v>
      </c>
      <c r="F11" s="29">
        <f t="shared" si="0"/>
        <v>70</v>
      </c>
      <c r="G11" s="21" t="s">
        <v>2030</v>
      </c>
      <c r="H11" s="22" t="s">
        <v>2031</v>
      </c>
      <c r="I11" s="23" t="s">
        <v>906</v>
      </c>
    </row>
    <row r="12" spans="1:9" ht="33.75">
      <c r="A12" s="17" t="s">
        <v>3118</v>
      </c>
      <c r="B12" s="18" t="s">
        <v>604</v>
      </c>
      <c r="C12" s="19">
        <v>39232</v>
      </c>
      <c r="D12" s="29">
        <v>1</v>
      </c>
      <c r="E12" s="29">
        <v>70</v>
      </c>
      <c r="F12" s="29">
        <f t="shared" si="0"/>
        <v>70</v>
      </c>
      <c r="G12" s="21" t="s">
        <v>2032</v>
      </c>
      <c r="H12" s="22" t="s">
        <v>2033</v>
      </c>
      <c r="I12" s="23" t="s">
        <v>291</v>
      </c>
    </row>
    <row r="13" spans="1:9" ht="45">
      <c r="A13" s="17" t="s">
        <v>605</v>
      </c>
      <c r="B13" s="18" t="s">
        <v>606</v>
      </c>
      <c r="C13" s="19">
        <v>39233</v>
      </c>
      <c r="D13" s="29">
        <v>2</v>
      </c>
      <c r="E13" s="29"/>
      <c r="F13" s="29">
        <f t="shared" si="0"/>
        <v>0</v>
      </c>
      <c r="G13" s="21" t="s">
        <v>2034</v>
      </c>
      <c r="H13" s="22" t="s">
        <v>2035</v>
      </c>
      <c r="I13" s="23" t="s">
        <v>2838</v>
      </c>
    </row>
    <row r="14" spans="1:9" ht="33.75">
      <c r="A14" s="17" t="s">
        <v>2765</v>
      </c>
      <c r="B14" s="18" t="s">
        <v>2766</v>
      </c>
      <c r="C14" s="19">
        <v>39234</v>
      </c>
      <c r="D14" s="29">
        <v>1</v>
      </c>
      <c r="E14" s="29">
        <v>80</v>
      </c>
      <c r="F14" s="29">
        <f t="shared" si="0"/>
        <v>80</v>
      </c>
      <c r="G14" s="21" t="s">
        <v>2036</v>
      </c>
      <c r="H14" s="22" t="s">
        <v>2037</v>
      </c>
      <c r="I14" s="23" t="s">
        <v>1731</v>
      </c>
    </row>
    <row r="15" spans="1:9" ht="12.75">
      <c r="A15" s="17" t="s">
        <v>1680</v>
      </c>
      <c r="B15" s="18" t="s">
        <v>1676</v>
      </c>
      <c r="C15" s="19"/>
      <c r="D15" s="29"/>
      <c r="E15" s="29"/>
      <c r="F15" s="29">
        <f>D15*E15</f>
        <v>0</v>
      </c>
      <c r="G15" s="21" t="s">
        <v>1681</v>
      </c>
      <c r="H15" s="22" t="s">
        <v>1682</v>
      </c>
      <c r="I15" s="23" t="s">
        <v>1683</v>
      </c>
    </row>
    <row r="16" spans="1:9" ht="45">
      <c r="A16" s="17" t="s">
        <v>3119</v>
      </c>
      <c r="B16" s="18" t="s">
        <v>2767</v>
      </c>
      <c r="C16" s="19">
        <v>39235</v>
      </c>
      <c r="D16" s="29">
        <v>1</v>
      </c>
      <c r="E16" s="29">
        <v>0</v>
      </c>
      <c r="F16" s="29">
        <f t="shared" si="0"/>
        <v>0</v>
      </c>
      <c r="G16" s="21" t="s">
        <v>2038</v>
      </c>
      <c r="H16" s="22" t="s">
        <v>2039</v>
      </c>
      <c r="I16" s="23" t="s">
        <v>1732</v>
      </c>
    </row>
    <row r="17" spans="1:9" ht="67.5">
      <c r="A17" s="17" t="s">
        <v>702</v>
      </c>
      <c r="B17" s="18" t="s">
        <v>2763</v>
      </c>
      <c r="C17" s="19">
        <v>39236</v>
      </c>
      <c r="D17" s="29">
        <v>1</v>
      </c>
      <c r="E17" s="29">
        <v>100</v>
      </c>
      <c r="F17" s="29">
        <f t="shared" si="0"/>
        <v>100</v>
      </c>
      <c r="G17" s="21" t="s">
        <v>2040</v>
      </c>
      <c r="H17" s="22" t="s">
        <v>2041</v>
      </c>
      <c r="I17" s="23" t="s">
        <v>1733</v>
      </c>
    </row>
    <row r="18" spans="1:9" ht="56.25">
      <c r="A18" s="17" t="s">
        <v>702</v>
      </c>
      <c r="B18" s="18" t="s">
        <v>2764</v>
      </c>
      <c r="C18" s="19">
        <v>39241</v>
      </c>
      <c r="D18" s="29">
        <v>1</v>
      </c>
      <c r="E18" s="29">
        <v>50</v>
      </c>
      <c r="F18" s="29">
        <f t="shared" si="0"/>
        <v>50</v>
      </c>
      <c r="G18" s="21" t="s">
        <v>2042</v>
      </c>
      <c r="H18" s="22" t="s">
        <v>2043</v>
      </c>
      <c r="I18" s="23" t="s">
        <v>1734</v>
      </c>
    </row>
    <row r="19" spans="1:9" ht="33.75">
      <c r="A19" s="17" t="s">
        <v>702</v>
      </c>
      <c r="B19" s="18" t="s">
        <v>2770</v>
      </c>
      <c r="C19" s="19"/>
      <c r="D19" s="29"/>
      <c r="E19" s="29"/>
      <c r="F19" s="29"/>
      <c r="G19" s="21" t="s">
        <v>2044</v>
      </c>
      <c r="H19" s="22" t="s">
        <v>2045</v>
      </c>
      <c r="I19" s="23" t="s">
        <v>1735</v>
      </c>
    </row>
    <row r="20" spans="1:9" ht="78.75">
      <c r="A20" s="17" t="s">
        <v>2768</v>
      </c>
      <c r="B20" s="18" t="s">
        <v>2769</v>
      </c>
      <c r="C20" s="19">
        <v>39242</v>
      </c>
      <c r="D20" s="29">
        <v>1</v>
      </c>
      <c r="E20" s="29">
        <v>0</v>
      </c>
      <c r="F20" s="29">
        <f t="shared" si="0"/>
        <v>0</v>
      </c>
      <c r="G20" s="21" t="s">
        <v>2046</v>
      </c>
      <c r="H20" s="22" t="s">
        <v>2047</v>
      </c>
      <c r="I20" s="23" t="s">
        <v>1736</v>
      </c>
    </row>
    <row r="21" spans="1:9" ht="33.75">
      <c r="A21" s="17" t="s">
        <v>2723</v>
      </c>
      <c r="B21" s="18" t="s">
        <v>2724</v>
      </c>
      <c r="C21" s="19">
        <v>39331</v>
      </c>
      <c r="D21" s="29">
        <v>1</v>
      </c>
      <c r="E21" s="29">
        <v>70</v>
      </c>
      <c r="F21" s="29">
        <f t="shared" si="0"/>
        <v>70</v>
      </c>
      <c r="G21" s="21" t="s">
        <v>2048</v>
      </c>
      <c r="H21" s="22" t="s">
        <v>2049</v>
      </c>
      <c r="I21" s="23" t="s">
        <v>2784</v>
      </c>
    </row>
    <row r="22" spans="1:9" ht="33.75">
      <c r="A22" s="17" t="s">
        <v>2725</v>
      </c>
      <c r="B22" s="18" t="s">
        <v>2726</v>
      </c>
      <c r="C22" s="19">
        <v>39332</v>
      </c>
      <c r="D22" s="29">
        <v>2</v>
      </c>
      <c r="E22" s="29">
        <v>80</v>
      </c>
      <c r="F22" s="29">
        <f t="shared" si="0"/>
        <v>160</v>
      </c>
      <c r="G22" s="21" t="s">
        <v>2050</v>
      </c>
      <c r="H22" s="22" t="s">
        <v>2051</v>
      </c>
      <c r="I22" s="23" t="s">
        <v>2727</v>
      </c>
    </row>
  </sheetData>
  <printOptions/>
  <pageMargins left="0.5" right="0.5" top="0.5" bottom="0.5" header="0.5" footer="0.5"/>
  <pageSetup fitToHeight="0" fitToWidth="1" horizontalDpi="1200" verticalDpi="1200" orientation="landscape" scale="89" r:id="rId1"/>
</worksheet>
</file>

<file path=xl/worksheets/sheet32.xml><?xml version="1.0" encoding="utf-8"?>
<worksheet xmlns="http://schemas.openxmlformats.org/spreadsheetml/2006/main" xmlns:r="http://schemas.openxmlformats.org/officeDocument/2006/relationships">
  <sheetPr>
    <pageSetUpPr fitToPage="1"/>
  </sheetPr>
  <dimension ref="A1:I25"/>
  <sheetViews>
    <sheetView workbookViewId="0" topLeftCell="A1">
      <pane ySplit="5" topLeftCell="BM6" activePane="bottomLeft" state="frozen"/>
      <selection pane="topLeft" activeCell="A6" sqref="A6"/>
      <selection pane="bottomLeft" activeCell="A6" sqref="A6"/>
    </sheetView>
  </sheetViews>
  <sheetFormatPr defaultColWidth="9.140625" defaultRowHeight="12.75"/>
  <cols>
    <col min="1" max="1" width="15.7109375" style="0" customWidth="1"/>
    <col min="2" max="2" width="22.7109375" style="3" customWidth="1"/>
    <col min="3" max="3" width="10.7109375" style="0" customWidth="1"/>
    <col min="4" max="4" width="8.7109375" style="2" customWidth="1"/>
    <col min="5" max="6" width="10.7109375" style="2" customWidth="1"/>
    <col min="7" max="7" width="13.28125" style="0" customWidth="1"/>
    <col min="8" max="8" width="14.28125" style="0" customWidth="1"/>
    <col min="9" max="9" width="40.7109375" style="0" customWidth="1"/>
  </cols>
  <sheetData>
    <row r="1" spans="1:9" ht="26.25">
      <c r="A1" s="27" t="s">
        <v>108</v>
      </c>
      <c r="B1" s="28"/>
      <c r="C1" s="27"/>
      <c r="D1" s="27"/>
      <c r="E1" s="27"/>
      <c r="F1" s="27"/>
      <c r="G1" s="27"/>
      <c r="H1" s="27"/>
      <c r="I1" s="27"/>
    </row>
    <row r="2" spans="1:9" ht="26.25">
      <c r="A2" s="27" t="s">
        <v>2722</v>
      </c>
      <c r="B2" s="28"/>
      <c r="C2" s="27"/>
      <c r="D2" s="27"/>
      <c r="E2" s="27"/>
      <c r="F2" s="27"/>
      <c r="G2" s="27"/>
      <c r="H2" s="27"/>
      <c r="I2" s="27"/>
    </row>
    <row r="3" spans="1:9" ht="26.25">
      <c r="A3" s="27" t="str">
        <f ca="1">MID(CELL("Filename",A1),FIND("]",CELL("Filename",A1))+1,LEN(CELL("Filename",A1)))</f>
        <v>Zambia</v>
      </c>
      <c r="B3" s="28"/>
      <c r="C3" s="27"/>
      <c r="D3" s="27"/>
      <c r="E3" s="27"/>
      <c r="F3" s="27"/>
      <c r="G3" s="27"/>
      <c r="H3" s="27"/>
      <c r="I3" s="27"/>
    </row>
    <row r="4" spans="1:9" ht="13.5" thickBot="1">
      <c r="A4" s="41"/>
      <c r="B4" s="41"/>
      <c r="C4" s="41" t="s">
        <v>3069</v>
      </c>
      <c r="D4" s="41"/>
      <c r="E4" s="41"/>
      <c r="F4" s="41"/>
      <c r="G4" s="41" t="s">
        <v>2802</v>
      </c>
      <c r="H4" s="41"/>
      <c r="I4" s="41" t="s">
        <v>458</v>
      </c>
    </row>
    <row r="5" spans="1:9" s="1" customFormat="1" ht="13.5" thickBot="1">
      <c r="A5" s="9" t="s">
        <v>2744</v>
      </c>
      <c r="B5" s="15" t="s">
        <v>1815</v>
      </c>
      <c r="C5" s="11" t="s">
        <v>2745</v>
      </c>
      <c r="D5" s="11" t="s">
        <v>2345</v>
      </c>
      <c r="E5" s="11" t="str">
        <f>"Cost "&amp;IF(ISERROR(INDEX(CurCodes!$A$8:$D$206,MATCH(A3,CurCodes!$C$8:$C$206,),1)),"",INDEX(CurCodes!$A$8:$D$206,MATCH(A3,CurCodes!$C$8:$C$206,),1))</f>
        <v>Cost ZMK</v>
      </c>
      <c r="F5" s="11" t="str">
        <f>SUBSTITUTE(E5,"Cost","Total")</f>
        <v>Total ZMK</v>
      </c>
      <c r="G5" s="16" t="s">
        <v>3232</v>
      </c>
      <c r="H5" s="16"/>
      <c r="I5" s="10" t="s">
        <v>1523</v>
      </c>
    </row>
    <row r="6" spans="1:9" ht="101.25">
      <c r="A6" s="17" t="s">
        <v>2693</v>
      </c>
      <c r="B6" s="18" t="s">
        <v>3120</v>
      </c>
      <c r="C6" s="19">
        <v>39247</v>
      </c>
      <c r="D6" s="29">
        <v>4</v>
      </c>
      <c r="E6" s="29">
        <v>32000</v>
      </c>
      <c r="F6" s="29">
        <v>32000</v>
      </c>
      <c r="G6" s="21" t="s">
        <v>2052</v>
      </c>
      <c r="H6" s="22" t="s">
        <v>2053</v>
      </c>
      <c r="I6" s="23" t="s">
        <v>381</v>
      </c>
    </row>
    <row r="7" spans="1:9" ht="45">
      <c r="A7" s="17" t="s">
        <v>382</v>
      </c>
      <c r="B7" s="18" t="s">
        <v>383</v>
      </c>
      <c r="C7" s="19">
        <v>39251</v>
      </c>
      <c r="D7" s="29">
        <v>1</v>
      </c>
      <c r="E7" s="29">
        <v>0</v>
      </c>
      <c r="F7" s="29">
        <f>D7*E7</f>
        <v>0</v>
      </c>
      <c r="G7" s="21" t="s">
        <v>2054</v>
      </c>
      <c r="H7" s="22" t="s">
        <v>2055</v>
      </c>
      <c r="I7" s="23" t="s">
        <v>384</v>
      </c>
    </row>
    <row r="8" spans="1:9" ht="67.5">
      <c r="A8" s="17" t="s">
        <v>3121</v>
      </c>
      <c r="B8" s="18" t="s">
        <v>385</v>
      </c>
      <c r="C8" s="19">
        <v>39252</v>
      </c>
      <c r="D8" s="29">
        <v>1</v>
      </c>
      <c r="E8" s="29">
        <v>20000</v>
      </c>
      <c r="F8" s="29">
        <f aca="true" t="shared" si="0" ref="F8:F24">D8*E8</f>
        <v>20000</v>
      </c>
      <c r="G8" s="21" t="s">
        <v>2056</v>
      </c>
      <c r="H8" s="22" t="s">
        <v>2057</v>
      </c>
      <c r="I8" s="23" t="s">
        <v>386</v>
      </c>
    </row>
    <row r="9" spans="1:9" ht="33.75">
      <c r="A9" s="17" t="s">
        <v>387</v>
      </c>
      <c r="B9" s="18" t="s">
        <v>388</v>
      </c>
      <c r="C9" s="19">
        <v>39253</v>
      </c>
      <c r="D9" s="29">
        <v>1</v>
      </c>
      <c r="E9" s="29">
        <v>20000</v>
      </c>
      <c r="F9" s="29">
        <f t="shared" si="0"/>
        <v>20000</v>
      </c>
      <c r="G9" s="21" t="s">
        <v>2058</v>
      </c>
      <c r="H9" s="22" t="s">
        <v>2059</v>
      </c>
      <c r="I9" s="23" t="s">
        <v>389</v>
      </c>
    </row>
    <row r="10" spans="1:9" ht="33.75">
      <c r="A10" s="17" t="s">
        <v>674</v>
      </c>
      <c r="B10" s="18" t="s">
        <v>675</v>
      </c>
      <c r="C10" s="19">
        <v>39254</v>
      </c>
      <c r="D10" s="29">
        <v>2</v>
      </c>
      <c r="E10" s="29">
        <v>44000</v>
      </c>
      <c r="F10" s="29">
        <f t="shared" si="0"/>
        <v>88000</v>
      </c>
      <c r="G10" s="21" t="s">
        <v>2060</v>
      </c>
      <c r="H10" s="22" t="s">
        <v>2061</v>
      </c>
      <c r="I10" s="23" t="s">
        <v>676</v>
      </c>
    </row>
    <row r="11" spans="1:9" ht="56.25">
      <c r="A11" s="17" t="s">
        <v>674</v>
      </c>
      <c r="B11" s="35" t="s">
        <v>677</v>
      </c>
      <c r="C11" s="19"/>
      <c r="D11" s="29"/>
      <c r="E11" s="29"/>
      <c r="F11" s="29">
        <f t="shared" si="0"/>
        <v>0</v>
      </c>
      <c r="G11" s="21"/>
      <c r="H11" s="22"/>
      <c r="I11" s="23" t="s">
        <v>1190</v>
      </c>
    </row>
    <row r="12" spans="1:9" ht="45">
      <c r="A12" s="17" t="s">
        <v>674</v>
      </c>
      <c r="B12" s="18" t="s">
        <v>789</v>
      </c>
      <c r="C12" s="19"/>
      <c r="D12" s="29"/>
      <c r="E12" s="29"/>
      <c r="F12" s="29">
        <f t="shared" si="0"/>
        <v>0</v>
      </c>
      <c r="G12" s="21" t="s">
        <v>2062</v>
      </c>
      <c r="H12" s="22" t="s">
        <v>2063</v>
      </c>
      <c r="I12" s="23" t="s">
        <v>3285</v>
      </c>
    </row>
    <row r="13" spans="1:9" ht="33.75">
      <c r="A13" s="17" t="s">
        <v>674</v>
      </c>
      <c r="B13" s="18" t="s">
        <v>3286</v>
      </c>
      <c r="C13" s="19">
        <v>39258</v>
      </c>
      <c r="D13" s="29">
        <v>3</v>
      </c>
      <c r="E13" s="29">
        <v>41000</v>
      </c>
      <c r="F13" s="29">
        <f t="shared" si="0"/>
        <v>123000</v>
      </c>
      <c r="G13" s="21" t="s">
        <v>2064</v>
      </c>
      <c r="H13" s="22" t="s">
        <v>2065</v>
      </c>
      <c r="I13" s="23" t="s">
        <v>1496</v>
      </c>
    </row>
    <row r="14" spans="1:9" ht="12.75">
      <c r="A14" s="17" t="s">
        <v>674</v>
      </c>
      <c r="B14" s="18" t="s">
        <v>3449</v>
      </c>
      <c r="C14" s="19"/>
      <c r="D14" s="29"/>
      <c r="E14" s="29"/>
      <c r="F14" s="29">
        <f t="shared" si="0"/>
        <v>0</v>
      </c>
      <c r="G14" s="21" t="s">
        <v>2066</v>
      </c>
      <c r="H14" s="22" t="s">
        <v>2067</v>
      </c>
      <c r="I14" s="23" t="s">
        <v>1497</v>
      </c>
    </row>
    <row r="15" spans="1:9" ht="33.75">
      <c r="A15" s="17" t="s">
        <v>3447</v>
      </c>
      <c r="B15" s="18" t="s">
        <v>3448</v>
      </c>
      <c r="C15" s="19">
        <v>39256</v>
      </c>
      <c r="D15" s="29">
        <v>2</v>
      </c>
      <c r="E15" s="29">
        <v>60000</v>
      </c>
      <c r="F15" s="29">
        <f t="shared" si="0"/>
        <v>120000</v>
      </c>
      <c r="G15" s="21" t="s">
        <v>2068</v>
      </c>
      <c r="H15" s="22" t="s">
        <v>2069</v>
      </c>
      <c r="I15" s="23" t="s">
        <v>1498</v>
      </c>
    </row>
    <row r="16" spans="1:9" ht="45">
      <c r="A16" s="17" t="s">
        <v>1657</v>
      </c>
      <c r="B16" s="18" t="s">
        <v>1658</v>
      </c>
      <c r="C16" s="19">
        <v>39261</v>
      </c>
      <c r="D16" s="29">
        <v>1</v>
      </c>
      <c r="E16" s="29">
        <v>35000</v>
      </c>
      <c r="F16" s="29">
        <f t="shared" si="0"/>
        <v>35000</v>
      </c>
      <c r="G16" s="21" t="s">
        <v>2070</v>
      </c>
      <c r="H16" s="22" t="s">
        <v>2071</v>
      </c>
      <c r="I16" s="23" t="s">
        <v>1499</v>
      </c>
    </row>
    <row r="17" spans="1:9" ht="78.75">
      <c r="A17" s="17" t="s">
        <v>1659</v>
      </c>
      <c r="B17" s="18" t="s">
        <v>1662</v>
      </c>
      <c r="C17" s="19">
        <v>39268</v>
      </c>
      <c r="D17" s="29">
        <v>1</v>
      </c>
      <c r="E17" s="34">
        <v>0</v>
      </c>
      <c r="F17" s="29">
        <f t="shared" si="0"/>
        <v>0</v>
      </c>
      <c r="G17" s="21" t="s">
        <v>2072</v>
      </c>
      <c r="H17" s="22" t="s">
        <v>2073</v>
      </c>
      <c r="I17" s="23" t="s">
        <v>1500</v>
      </c>
    </row>
    <row r="18" spans="1:9" ht="33.75">
      <c r="A18" s="17" t="s">
        <v>1660</v>
      </c>
      <c r="B18" s="18" t="s">
        <v>1494</v>
      </c>
      <c r="C18" s="19">
        <v>39269</v>
      </c>
      <c r="D18" s="29">
        <v>1</v>
      </c>
      <c r="E18" s="29">
        <v>54000</v>
      </c>
      <c r="F18" s="29">
        <f t="shared" si="0"/>
        <v>54000</v>
      </c>
      <c r="G18" s="21" t="s">
        <v>2074</v>
      </c>
      <c r="H18" s="22" t="s">
        <v>2075</v>
      </c>
      <c r="I18" s="23" t="s">
        <v>1501</v>
      </c>
    </row>
    <row r="19" spans="1:9" ht="56.25">
      <c r="A19" s="17" t="s">
        <v>1661</v>
      </c>
      <c r="B19" s="18" t="s">
        <v>1495</v>
      </c>
      <c r="C19" s="19">
        <v>39270</v>
      </c>
      <c r="D19" s="29">
        <v>1</v>
      </c>
      <c r="E19" s="29">
        <v>50000</v>
      </c>
      <c r="F19" s="29">
        <f t="shared" si="0"/>
        <v>50000</v>
      </c>
      <c r="G19" s="21" t="s">
        <v>2076</v>
      </c>
      <c r="H19" s="22" t="s">
        <v>2077</v>
      </c>
      <c r="I19" s="23" t="s">
        <v>1502</v>
      </c>
    </row>
    <row r="20" spans="1:9" ht="22.5">
      <c r="A20" s="17" t="s">
        <v>1657</v>
      </c>
      <c r="B20" s="18" t="s">
        <v>3240</v>
      </c>
      <c r="C20" s="19">
        <v>39271</v>
      </c>
      <c r="D20" s="29">
        <v>1</v>
      </c>
      <c r="E20" s="29">
        <v>0</v>
      </c>
      <c r="F20" s="29">
        <f t="shared" si="0"/>
        <v>0</v>
      </c>
      <c r="G20" s="21" t="s">
        <v>2078</v>
      </c>
      <c r="H20" s="22" t="s">
        <v>2079</v>
      </c>
      <c r="I20" s="23" t="s">
        <v>1799</v>
      </c>
    </row>
    <row r="21" spans="1:9" ht="38.25">
      <c r="A21" s="17" t="s">
        <v>3123</v>
      </c>
      <c r="B21" s="18" t="s">
        <v>1794</v>
      </c>
      <c r="C21" s="19">
        <v>39272</v>
      </c>
      <c r="D21" s="29">
        <v>2</v>
      </c>
      <c r="E21" s="29">
        <v>1000000</v>
      </c>
      <c r="F21" s="29">
        <f t="shared" si="0"/>
        <v>2000000</v>
      </c>
      <c r="G21" s="21" t="s">
        <v>2080</v>
      </c>
      <c r="H21" s="22" t="s">
        <v>2081</v>
      </c>
      <c r="I21" s="23" t="s">
        <v>1189</v>
      </c>
    </row>
    <row r="22" spans="1:9" ht="25.5">
      <c r="A22" s="17" t="s">
        <v>1801</v>
      </c>
      <c r="B22" s="18" t="s">
        <v>1802</v>
      </c>
      <c r="C22" s="19">
        <v>39274</v>
      </c>
      <c r="D22" s="29">
        <v>1</v>
      </c>
      <c r="E22" s="29">
        <v>50000</v>
      </c>
      <c r="F22" s="29">
        <f t="shared" si="0"/>
        <v>50000</v>
      </c>
      <c r="G22" s="21" t="s">
        <v>2082</v>
      </c>
      <c r="H22" s="22" t="s">
        <v>2083</v>
      </c>
      <c r="I22" s="23" t="s">
        <v>1803</v>
      </c>
    </row>
    <row r="23" spans="1:9" ht="25.5">
      <c r="A23" s="17" t="s">
        <v>3122</v>
      </c>
      <c r="B23" s="18" t="s">
        <v>3240</v>
      </c>
      <c r="C23" s="19">
        <v>39275</v>
      </c>
      <c r="D23" s="29">
        <v>1</v>
      </c>
      <c r="E23" s="29">
        <v>0</v>
      </c>
      <c r="F23" s="29">
        <f t="shared" si="0"/>
        <v>0</v>
      </c>
      <c r="G23" s="21" t="s">
        <v>2084</v>
      </c>
      <c r="H23" s="22" t="s">
        <v>2085</v>
      </c>
      <c r="I23" s="23" t="s">
        <v>1800</v>
      </c>
    </row>
    <row r="24" spans="1:9" ht="12.75">
      <c r="A24" s="17" t="s">
        <v>1796</v>
      </c>
      <c r="B24" s="18" t="s">
        <v>1795</v>
      </c>
      <c r="C24" s="19">
        <v>39276</v>
      </c>
      <c r="D24" s="29">
        <v>1</v>
      </c>
      <c r="E24" s="29">
        <v>50000</v>
      </c>
      <c r="F24" s="29">
        <f t="shared" si="0"/>
        <v>50000</v>
      </c>
      <c r="G24" s="21" t="s">
        <v>2086</v>
      </c>
      <c r="H24" s="22" t="s">
        <v>2087</v>
      </c>
      <c r="I24" s="23" t="s">
        <v>1804</v>
      </c>
    </row>
    <row r="25" spans="1:9" ht="33.75">
      <c r="A25" s="17" t="s">
        <v>1797</v>
      </c>
      <c r="B25" s="18" t="s">
        <v>1798</v>
      </c>
      <c r="C25" s="19">
        <v>39277</v>
      </c>
      <c r="D25" s="29">
        <v>2</v>
      </c>
      <c r="E25" s="29">
        <v>40000</v>
      </c>
      <c r="F25" s="29">
        <f>D25*E25</f>
        <v>80000</v>
      </c>
      <c r="G25" s="21" t="s">
        <v>2088</v>
      </c>
      <c r="H25" s="22" t="s">
        <v>2089</v>
      </c>
      <c r="I25" s="23" t="s">
        <v>1805</v>
      </c>
    </row>
  </sheetData>
  <printOptions/>
  <pageMargins left="0.5" right="0.5" top="0.5" bottom="0.5" header="0.5" footer="0.5"/>
  <pageSetup fitToHeight="0" fitToWidth="1" horizontalDpi="1200" verticalDpi="1200" orientation="landscape" scale="89" r:id="rId1"/>
</worksheet>
</file>

<file path=xl/worksheets/sheet33.xml><?xml version="1.0" encoding="utf-8"?>
<worksheet xmlns="http://schemas.openxmlformats.org/spreadsheetml/2006/main" xmlns:r="http://schemas.openxmlformats.org/officeDocument/2006/relationships">
  <sheetPr>
    <pageSetUpPr fitToPage="1"/>
  </sheetPr>
  <dimension ref="A1:I26"/>
  <sheetViews>
    <sheetView workbookViewId="0" topLeftCell="A1">
      <pane ySplit="5" topLeftCell="BM6" activePane="bottomLeft" state="frozen"/>
      <selection pane="topLeft" activeCell="A6" sqref="A6"/>
      <selection pane="bottomLeft" activeCell="A6" sqref="A6"/>
    </sheetView>
  </sheetViews>
  <sheetFormatPr defaultColWidth="9.140625" defaultRowHeight="12.75"/>
  <cols>
    <col min="1" max="1" width="15.7109375" style="0" customWidth="1"/>
    <col min="2" max="2" width="22.7109375" style="3" customWidth="1"/>
    <col min="3" max="3" width="10.7109375" style="0" customWidth="1"/>
    <col min="4" max="4" width="8.7109375" style="2" customWidth="1"/>
    <col min="5" max="6" width="10.7109375" style="2" customWidth="1"/>
    <col min="7" max="7" width="13.28125" style="0" customWidth="1"/>
    <col min="8" max="8" width="14.28125" style="0" customWidth="1"/>
    <col min="9" max="9" width="40.7109375" style="0" customWidth="1"/>
  </cols>
  <sheetData>
    <row r="1" spans="1:9" ht="26.25">
      <c r="A1" s="27" t="s">
        <v>108</v>
      </c>
      <c r="B1" s="28"/>
      <c r="C1" s="27"/>
      <c r="D1" s="27"/>
      <c r="E1" s="27"/>
      <c r="F1" s="27"/>
      <c r="G1" s="27"/>
      <c r="H1" s="27"/>
      <c r="I1" s="27"/>
    </row>
    <row r="2" spans="1:9" ht="26.25">
      <c r="A2" s="27" t="s">
        <v>2722</v>
      </c>
      <c r="B2" s="28"/>
      <c r="C2" s="27"/>
      <c r="D2" s="27"/>
      <c r="E2" s="27"/>
      <c r="F2" s="27"/>
      <c r="G2" s="27"/>
      <c r="H2" s="27"/>
      <c r="I2" s="27"/>
    </row>
    <row r="3" spans="1:9" ht="26.25">
      <c r="A3" s="27" t="str">
        <f ca="1">MID(CELL("Filename",A1),FIND("]",CELL("Filename",A1))+1,LEN(CELL("Filename",A1)))</f>
        <v>Malawi</v>
      </c>
      <c r="B3" s="28"/>
      <c r="C3" s="27"/>
      <c r="D3" s="27"/>
      <c r="E3" s="27"/>
      <c r="F3" s="27"/>
      <c r="G3" s="27"/>
      <c r="H3" s="27"/>
      <c r="I3" s="27"/>
    </row>
    <row r="4" spans="1:9" ht="13.5" thickBot="1">
      <c r="A4" s="41"/>
      <c r="B4" s="41"/>
      <c r="C4" s="41" t="s">
        <v>3069</v>
      </c>
      <c r="D4" s="41"/>
      <c r="E4" s="41"/>
      <c r="F4" s="41"/>
      <c r="G4" s="41" t="s">
        <v>2802</v>
      </c>
      <c r="H4" s="41"/>
      <c r="I4" s="41" t="s">
        <v>458</v>
      </c>
    </row>
    <row r="5" spans="1:9" s="1" customFormat="1" ht="13.5" thickBot="1">
      <c r="A5" s="9" t="s">
        <v>2744</v>
      </c>
      <c r="B5" s="15" t="s">
        <v>1815</v>
      </c>
      <c r="C5" s="11" t="s">
        <v>2745</v>
      </c>
      <c r="D5" s="11" t="s">
        <v>2345</v>
      </c>
      <c r="E5" s="11" t="str">
        <f>"Cost "&amp;IF(ISERROR(INDEX(CurCodes!$A$8:$D$206,MATCH(A3,CurCodes!$C$8:$C$206,),1)),"",INDEX(CurCodes!$A$8:$D$206,MATCH(A3,CurCodes!$C$8:$C$206,),1))</f>
        <v>Cost MWK</v>
      </c>
      <c r="F5" s="11" t="str">
        <f>SUBSTITUTE(E5,"Cost","Total")</f>
        <v>Total MWK</v>
      </c>
      <c r="G5" s="16" t="s">
        <v>3232</v>
      </c>
      <c r="H5" s="16"/>
      <c r="I5" s="10" t="s">
        <v>1523</v>
      </c>
    </row>
    <row r="6" spans="1:9" ht="45">
      <c r="A6" s="17" t="s">
        <v>1191</v>
      </c>
      <c r="B6" s="18" t="s">
        <v>1192</v>
      </c>
      <c r="C6" s="19">
        <v>39279</v>
      </c>
      <c r="D6" s="29">
        <v>4</v>
      </c>
      <c r="E6" s="29">
        <v>900</v>
      </c>
      <c r="F6" s="29">
        <f>D6*E6</f>
        <v>3600</v>
      </c>
      <c r="G6" s="21" t="s">
        <v>2090</v>
      </c>
      <c r="H6" s="22" t="s">
        <v>2091</v>
      </c>
      <c r="I6" s="23" t="s">
        <v>1193</v>
      </c>
    </row>
    <row r="7" spans="1:9" ht="45">
      <c r="A7" s="17" t="s">
        <v>812</v>
      </c>
      <c r="B7" s="18" t="s">
        <v>1674</v>
      </c>
      <c r="C7" s="19">
        <v>39281</v>
      </c>
      <c r="D7" s="29">
        <v>1</v>
      </c>
      <c r="E7" s="29">
        <v>500</v>
      </c>
      <c r="F7" s="29">
        <f aca="true" t="shared" si="0" ref="F7:F26">D7*E7</f>
        <v>500</v>
      </c>
      <c r="G7" s="21" t="s">
        <v>2092</v>
      </c>
      <c r="H7" s="22" t="s">
        <v>2093</v>
      </c>
      <c r="I7" s="23" t="s">
        <v>816</v>
      </c>
    </row>
    <row r="8" spans="1:9" ht="22.5">
      <c r="A8" s="17" t="s">
        <v>813</v>
      </c>
      <c r="B8" s="18" t="s">
        <v>814</v>
      </c>
      <c r="C8" s="19">
        <v>39282</v>
      </c>
      <c r="D8" s="29">
        <v>1</v>
      </c>
      <c r="E8" s="29">
        <v>1000</v>
      </c>
      <c r="F8" s="29">
        <f t="shared" si="0"/>
        <v>1000</v>
      </c>
      <c r="G8" s="21" t="s">
        <v>2094</v>
      </c>
      <c r="H8" s="22" t="s">
        <v>2095</v>
      </c>
      <c r="I8" s="23" t="s">
        <v>817</v>
      </c>
    </row>
    <row r="9" spans="1:9" ht="56.25">
      <c r="A9" s="17" t="s">
        <v>813</v>
      </c>
      <c r="B9" s="18" t="s">
        <v>815</v>
      </c>
      <c r="C9" s="19"/>
      <c r="D9" s="29"/>
      <c r="E9" s="29">
        <v>1200</v>
      </c>
      <c r="F9" s="29">
        <f t="shared" si="0"/>
        <v>0</v>
      </c>
      <c r="G9" s="21" t="s">
        <v>2096</v>
      </c>
      <c r="H9" s="22" t="s">
        <v>2097</v>
      </c>
      <c r="I9" s="23" t="s">
        <v>1443</v>
      </c>
    </row>
    <row r="10" spans="1:9" ht="33.75">
      <c r="A10" s="17" t="s">
        <v>3124</v>
      </c>
      <c r="B10" s="18" t="s">
        <v>3125</v>
      </c>
      <c r="C10" s="19">
        <v>39283</v>
      </c>
      <c r="D10" s="29">
        <v>2</v>
      </c>
      <c r="E10" s="29">
        <v>2320</v>
      </c>
      <c r="F10" s="29">
        <f t="shared" si="0"/>
        <v>4640</v>
      </c>
      <c r="G10" s="21" t="s">
        <v>2098</v>
      </c>
      <c r="H10" s="22" t="s">
        <v>2099</v>
      </c>
      <c r="I10" s="23" t="s">
        <v>1444</v>
      </c>
    </row>
    <row r="11" spans="1:9" ht="56.25">
      <c r="A11" s="17" t="s">
        <v>3126</v>
      </c>
      <c r="B11" s="18" t="s">
        <v>1529</v>
      </c>
      <c r="C11" s="19">
        <v>39285</v>
      </c>
      <c r="D11" s="29">
        <v>3</v>
      </c>
      <c r="E11" s="29">
        <v>1000</v>
      </c>
      <c r="F11" s="29">
        <f t="shared" si="0"/>
        <v>3000</v>
      </c>
      <c r="G11" s="21" t="s">
        <v>2100</v>
      </c>
      <c r="H11" s="22" t="s">
        <v>2101</v>
      </c>
      <c r="I11" s="23" t="s">
        <v>625</v>
      </c>
    </row>
    <row r="12" spans="1:9" ht="56.25">
      <c r="A12" s="17" t="s">
        <v>3126</v>
      </c>
      <c r="B12" s="18" t="s">
        <v>2822</v>
      </c>
      <c r="C12" s="19"/>
      <c r="D12" s="29"/>
      <c r="E12" s="29"/>
      <c r="F12" s="29"/>
      <c r="G12" s="21" t="s">
        <v>2102</v>
      </c>
      <c r="H12" s="22" t="s">
        <v>2103</v>
      </c>
      <c r="I12" s="23" t="s">
        <v>2824</v>
      </c>
    </row>
    <row r="13" spans="1:9" ht="101.25">
      <c r="A13" s="17" t="s">
        <v>611</v>
      </c>
      <c r="B13" s="18" t="s">
        <v>612</v>
      </c>
      <c r="C13" s="19">
        <v>39287</v>
      </c>
      <c r="D13" s="29">
        <v>3</v>
      </c>
      <c r="E13" s="29">
        <v>500</v>
      </c>
      <c r="F13" s="29">
        <f t="shared" si="0"/>
        <v>1500</v>
      </c>
      <c r="G13" s="21"/>
      <c r="H13" s="22"/>
      <c r="I13" s="23" t="s">
        <v>1628</v>
      </c>
    </row>
    <row r="14" spans="1:9" ht="123.75">
      <c r="A14" s="17" t="s">
        <v>613</v>
      </c>
      <c r="B14" s="18" t="s">
        <v>614</v>
      </c>
      <c r="C14" s="19">
        <v>39290</v>
      </c>
      <c r="D14" s="29">
        <v>1</v>
      </c>
      <c r="E14" s="29">
        <v>560</v>
      </c>
      <c r="F14" s="29">
        <f t="shared" si="0"/>
        <v>560</v>
      </c>
      <c r="G14" s="21"/>
      <c r="H14" s="22"/>
      <c r="I14" s="23" t="s">
        <v>901</v>
      </c>
    </row>
    <row r="15" spans="1:9" ht="101.25">
      <c r="A15" s="17" t="s">
        <v>615</v>
      </c>
      <c r="B15" s="18" t="s">
        <v>616</v>
      </c>
      <c r="C15" s="19">
        <v>39291</v>
      </c>
      <c r="D15" s="29">
        <v>1</v>
      </c>
      <c r="E15" s="29">
        <v>3880</v>
      </c>
      <c r="F15" s="29">
        <f t="shared" si="0"/>
        <v>3880</v>
      </c>
      <c r="G15" s="21"/>
      <c r="H15" s="22"/>
      <c r="I15" s="23" t="s">
        <v>2694</v>
      </c>
    </row>
    <row r="16" spans="1:9" ht="90">
      <c r="A16" s="17" t="s">
        <v>617</v>
      </c>
      <c r="B16" s="18" t="s">
        <v>618</v>
      </c>
      <c r="C16" s="19">
        <v>39293</v>
      </c>
      <c r="D16" s="29">
        <v>1</v>
      </c>
      <c r="E16" s="29">
        <v>400</v>
      </c>
      <c r="F16" s="29">
        <f t="shared" si="0"/>
        <v>400</v>
      </c>
      <c r="G16" s="21" t="s">
        <v>2104</v>
      </c>
      <c r="H16" s="22" t="s">
        <v>2105</v>
      </c>
      <c r="I16" s="23" t="s">
        <v>2821</v>
      </c>
    </row>
    <row r="17" spans="1:9" ht="67.5">
      <c r="A17" s="17" t="s">
        <v>617</v>
      </c>
      <c r="B17" s="18" t="s">
        <v>1861</v>
      </c>
      <c r="C17" s="19"/>
      <c r="D17" s="29"/>
      <c r="E17" s="29"/>
      <c r="F17" s="29"/>
      <c r="G17" s="21" t="s">
        <v>2106</v>
      </c>
      <c r="H17" s="22" t="s">
        <v>2107</v>
      </c>
      <c r="I17" s="23" t="s">
        <v>2823</v>
      </c>
    </row>
    <row r="18" spans="1:9" ht="56.25">
      <c r="A18" s="17" t="s">
        <v>3127</v>
      </c>
      <c r="B18" s="18" t="s">
        <v>620</v>
      </c>
      <c r="C18" s="19">
        <v>39296</v>
      </c>
      <c r="D18" s="29">
        <v>2</v>
      </c>
      <c r="E18" s="29">
        <v>800</v>
      </c>
      <c r="F18" s="29">
        <f t="shared" si="0"/>
        <v>1600</v>
      </c>
      <c r="G18" s="21" t="s">
        <v>2108</v>
      </c>
      <c r="H18" s="22" t="s">
        <v>2109</v>
      </c>
      <c r="I18" s="23" t="s">
        <v>626</v>
      </c>
    </row>
    <row r="19" spans="1:9" ht="67.5">
      <c r="A19" s="17" t="s">
        <v>621</v>
      </c>
      <c r="B19" s="18" t="s">
        <v>621</v>
      </c>
      <c r="C19" s="19">
        <v>39297</v>
      </c>
      <c r="D19" s="29">
        <v>1</v>
      </c>
      <c r="E19" s="29">
        <v>7250</v>
      </c>
      <c r="F19" s="29">
        <f t="shared" si="0"/>
        <v>7250</v>
      </c>
      <c r="G19" s="21"/>
      <c r="H19" s="22"/>
      <c r="I19" s="23" t="s">
        <v>628</v>
      </c>
    </row>
    <row r="20" spans="1:9" ht="56.25">
      <c r="A20" s="17" t="s">
        <v>619</v>
      </c>
      <c r="B20" s="18" t="s">
        <v>622</v>
      </c>
      <c r="C20" s="19">
        <v>39298</v>
      </c>
      <c r="D20" s="29">
        <v>1</v>
      </c>
      <c r="E20" s="29">
        <v>700</v>
      </c>
      <c r="F20" s="29">
        <f t="shared" si="0"/>
        <v>700</v>
      </c>
      <c r="G20" s="21" t="s">
        <v>2110</v>
      </c>
      <c r="H20" s="22" t="s">
        <v>2111</v>
      </c>
      <c r="I20" s="23" t="s">
        <v>629</v>
      </c>
    </row>
    <row r="21" spans="1:9" ht="78.75">
      <c r="A21" s="17" t="s">
        <v>619</v>
      </c>
      <c r="B21" s="18" t="s">
        <v>627</v>
      </c>
      <c r="C21" s="19"/>
      <c r="D21" s="29"/>
      <c r="E21" s="29"/>
      <c r="F21" s="29"/>
      <c r="G21" s="21" t="s">
        <v>2112</v>
      </c>
      <c r="H21" s="22" t="s">
        <v>2113</v>
      </c>
      <c r="I21" s="23" t="s">
        <v>630</v>
      </c>
    </row>
    <row r="22" spans="1:9" ht="56.25">
      <c r="A22" s="17" t="s">
        <v>623</v>
      </c>
      <c r="B22" s="18" t="s">
        <v>624</v>
      </c>
      <c r="C22" s="19">
        <v>39300</v>
      </c>
      <c r="D22" s="29">
        <v>2</v>
      </c>
      <c r="E22" s="29">
        <v>700</v>
      </c>
      <c r="F22" s="29">
        <f t="shared" si="0"/>
        <v>1400</v>
      </c>
      <c r="G22" s="21" t="s">
        <v>2114</v>
      </c>
      <c r="H22" s="22" t="s">
        <v>2115</v>
      </c>
      <c r="I22" s="23" t="s">
        <v>1528</v>
      </c>
    </row>
    <row r="23" spans="1:9" ht="12.75">
      <c r="A23" s="17" t="s">
        <v>300</v>
      </c>
      <c r="B23" s="18" t="s">
        <v>2457</v>
      </c>
      <c r="C23" s="19"/>
      <c r="D23" s="29"/>
      <c r="E23" s="29"/>
      <c r="F23" s="29"/>
      <c r="G23" s="21" t="s">
        <v>2116</v>
      </c>
      <c r="H23" s="22" t="s">
        <v>2117</v>
      </c>
      <c r="I23" s="23" t="s">
        <v>2458</v>
      </c>
    </row>
    <row r="24" spans="1:9" ht="56.25">
      <c r="A24" s="17" t="s">
        <v>1392</v>
      </c>
      <c r="B24" s="18" t="s">
        <v>1393</v>
      </c>
      <c r="C24" s="19">
        <v>39302</v>
      </c>
      <c r="D24" s="29">
        <v>4</v>
      </c>
      <c r="E24" s="29">
        <v>870</v>
      </c>
      <c r="F24" s="29">
        <f t="shared" si="0"/>
        <v>3480</v>
      </c>
      <c r="G24" s="21" t="s">
        <v>2118</v>
      </c>
      <c r="H24" s="22" t="s">
        <v>2119</v>
      </c>
      <c r="I24" s="23" t="s">
        <v>1395</v>
      </c>
    </row>
    <row r="25" spans="1:9" ht="33.75">
      <c r="A25" s="17" t="s">
        <v>1392</v>
      </c>
      <c r="B25" s="18" t="s">
        <v>2459</v>
      </c>
      <c r="C25" s="19"/>
      <c r="D25" s="29"/>
      <c r="E25" s="29"/>
      <c r="F25" s="29"/>
      <c r="G25" s="21" t="s">
        <v>2120</v>
      </c>
      <c r="H25" s="22" t="s">
        <v>2121</v>
      </c>
      <c r="I25" s="23" t="s">
        <v>2460</v>
      </c>
    </row>
    <row r="26" spans="1:9" ht="56.25">
      <c r="A26" s="17" t="s">
        <v>1394</v>
      </c>
      <c r="B26" s="18" t="s">
        <v>1396</v>
      </c>
      <c r="C26" s="19">
        <v>39304</v>
      </c>
      <c r="D26" s="29">
        <v>1</v>
      </c>
      <c r="E26" s="29">
        <v>500</v>
      </c>
      <c r="F26" s="29">
        <f t="shared" si="0"/>
        <v>500</v>
      </c>
      <c r="G26" s="21" t="s">
        <v>2122</v>
      </c>
      <c r="H26" s="22" t="s">
        <v>2123</v>
      </c>
      <c r="I26" s="23" t="s">
        <v>2456</v>
      </c>
    </row>
  </sheetData>
  <printOptions/>
  <pageMargins left="0.5" right="0.5" top="0.5" bottom="0.5" header="0.5" footer="0.5"/>
  <pageSetup fitToHeight="0" fitToWidth="1" horizontalDpi="1200" verticalDpi="1200" orientation="landscape" scale="89" r:id="rId1"/>
</worksheet>
</file>

<file path=xl/worksheets/sheet34.xml><?xml version="1.0" encoding="utf-8"?>
<worksheet xmlns="http://schemas.openxmlformats.org/spreadsheetml/2006/main" xmlns:r="http://schemas.openxmlformats.org/officeDocument/2006/relationships">
  <sheetPr>
    <pageSetUpPr fitToPage="1"/>
  </sheetPr>
  <dimension ref="A1:I23"/>
  <sheetViews>
    <sheetView workbookViewId="0" topLeftCell="A1">
      <pane ySplit="5" topLeftCell="BM6" activePane="bottomLeft" state="frozen"/>
      <selection pane="topLeft" activeCell="A6" sqref="A6"/>
      <selection pane="bottomLeft" activeCell="A6" sqref="A6"/>
    </sheetView>
  </sheetViews>
  <sheetFormatPr defaultColWidth="9.140625" defaultRowHeight="12.75"/>
  <cols>
    <col min="1" max="1" width="15.7109375" style="0" customWidth="1"/>
    <col min="2" max="2" width="22.7109375" style="3" customWidth="1"/>
    <col min="3" max="3" width="10.7109375" style="0" customWidth="1"/>
    <col min="4" max="4" width="8.7109375" style="2" customWidth="1"/>
    <col min="5" max="6" width="10.7109375" style="2" customWidth="1"/>
    <col min="7" max="7" width="13.28125" style="0" customWidth="1"/>
    <col min="8" max="8" width="14.28125" style="0" customWidth="1"/>
    <col min="9" max="9" width="40.7109375" style="0" customWidth="1"/>
  </cols>
  <sheetData>
    <row r="1" spans="1:9" ht="26.25">
      <c r="A1" s="27" t="s">
        <v>108</v>
      </c>
      <c r="B1" s="28"/>
      <c r="C1" s="27"/>
      <c r="D1" s="27"/>
      <c r="E1" s="27"/>
      <c r="F1" s="27"/>
      <c r="G1" s="27"/>
      <c r="H1" s="27"/>
      <c r="I1" s="27"/>
    </row>
    <row r="2" spans="1:9" ht="26.25">
      <c r="A2" s="27" t="s">
        <v>2722</v>
      </c>
      <c r="B2" s="28"/>
      <c r="C2" s="27"/>
      <c r="D2" s="27"/>
      <c r="E2" s="27"/>
      <c r="F2" s="27"/>
      <c r="G2" s="27"/>
      <c r="H2" s="27"/>
      <c r="I2" s="27"/>
    </row>
    <row r="3" spans="1:9" ht="26.25">
      <c r="A3" s="27" t="str">
        <f ca="1">MID(CELL("Filename",A1),FIND("]",CELL("Filename",A1))+1,LEN(CELL("Filename",A1)))</f>
        <v>Mozambique</v>
      </c>
      <c r="B3" s="28"/>
      <c r="C3" s="27"/>
      <c r="D3" s="27"/>
      <c r="E3" s="27"/>
      <c r="F3" s="27"/>
      <c r="G3" s="27"/>
      <c r="H3" s="27"/>
      <c r="I3" s="27"/>
    </row>
    <row r="4" spans="1:9" ht="13.5" thickBot="1">
      <c r="A4" s="41"/>
      <c r="B4" s="41"/>
      <c r="C4" s="41" t="s">
        <v>3069</v>
      </c>
      <c r="D4" s="41"/>
      <c r="E4" s="41"/>
      <c r="F4" s="41"/>
      <c r="G4" s="41" t="s">
        <v>2802</v>
      </c>
      <c r="H4" s="41"/>
      <c r="I4" s="41" t="s">
        <v>458</v>
      </c>
    </row>
    <row r="5" spans="1:9" s="1" customFormat="1" ht="13.5" thickBot="1">
      <c r="A5" s="9" t="s">
        <v>2744</v>
      </c>
      <c r="B5" s="15" t="s">
        <v>1815</v>
      </c>
      <c r="C5" s="11" t="s">
        <v>2745</v>
      </c>
      <c r="D5" s="11" t="s">
        <v>2345</v>
      </c>
      <c r="E5" s="11" t="str">
        <f>"Cost "&amp;IF(ISERROR(INDEX(CurCodes!$A$8:$D$206,MATCH(A3,CurCodes!$C$8:$C$206,),1)),"",INDEX(CurCodes!$A$8:$D$206,MATCH(A3,CurCodes!$C$8:$C$206,),1))</f>
        <v>Cost MZM</v>
      </c>
      <c r="F5" s="11" t="str">
        <f>SUBSTITUTE(E5,"Cost","Total")</f>
        <v>Total MZM</v>
      </c>
      <c r="G5" s="16" t="s">
        <v>3232</v>
      </c>
      <c r="H5" s="16"/>
      <c r="I5" s="10" t="s">
        <v>1523</v>
      </c>
    </row>
    <row r="6" spans="1:9" ht="90">
      <c r="A6" s="17" t="s">
        <v>3128</v>
      </c>
      <c r="B6" s="18" t="s">
        <v>1278</v>
      </c>
      <c r="C6" s="19">
        <v>39307</v>
      </c>
      <c r="D6" s="29">
        <v>1</v>
      </c>
      <c r="E6" s="29">
        <v>260</v>
      </c>
      <c r="F6" s="29">
        <f>D6*E6</f>
        <v>260</v>
      </c>
      <c r="G6" s="21" t="s">
        <v>876</v>
      </c>
      <c r="H6" s="22" t="s">
        <v>877</v>
      </c>
      <c r="I6" s="23" t="s">
        <v>1279</v>
      </c>
    </row>
    <row r="7" spans="1:9" ht="78.75">
      <c r="A7" s="17" t="s">
        <v>3128</v>
      </c>
      <c r="B7" s="18" t="s">
        <v>1280</v>
      </c>
      <c r="C7" s="19"/>
      <c r="D7" s="29"/>
      <c r="E7" s="29">
        <v>0</v>
      </c>
      <c r="F7" s="29">
        <f aca="true" t="shared" si="0" ref="F7:F23">D7*E7</f>
        <v>0</v>
      </c>
      <c r="G7" s="21" t="s">
        <v>878</v>
      </c>
      <c r="H7" s="22" t="s">
        <v>879</v>
      </c>
      <c r="I7" s="23" t="s">
        <v>1281</v>
      </c>
    </row>
    <row r="8" spans="1:9" ht="101.25">
      <c r="A8" s="17" t="s">
        <v>3129</v>
      </c>
      <c r="B8" s="18" t="s">
        <v>1688</v>
      </c>
      <c r="C8" s="19">
        <v>39406</v>
      </c>
      <c r="D8" s="29">
        <v>2</v>
      </c>
      <c r="E8" s="29">
        <v>250</v>
      </c>
      <c r="F8" s="29">
        <f t="shared" si="0"/>
        <v>500</v>
      </c>
      <c r="G8" s="21" t="s">
        <v>880</v>
      </c>
      <c r="H8" s="22" t="s">
        <v>881</v>
      </c>
      <c r="I8" s="23" t="s">
        <v>2673</v>
      </c>
    </row>
    <row r="9" spans="1:9" ht="56.25">
      <c r="A9" s="17" t="s">
        <v>2675</v>
      </c>
      <c r="B9" s="18" t="s">
        <v>2676</v>
      </c>
      <c r="C9" s="19">
        <v>39408</v>
      </c>
      <c r="D9" s="29">
        <v>2</v>
      </c>
      <c r="E9" s="29">
        <v>280</v>
      </c>
      <c r="F9" s="29">
        <f t="shared" si="0"/>
        <v>560</v>
      </c>
      <c r="G9" s="21" t="s">
        <v>125</v>
      </c>
      <c r="H9" s="22" t="s">
        <v>126</v>
      </c>
      <c r="I9" s="23" t="s">
        <v>2674</v>
      </c>
    </row>
    <row r="10" spans="1:9" ht="56.25">
      <c r="A10" s="17" t="s">
        <v>2677</v>
      </c>
      <c r="B10" s="18" t="s">
        <v>2678</v>
      </c>
      <c r="C10" s="19">
        <v>39410</v>
      </c>
      <c r="D10" s="29">
        <v>1</v>
      </c>
      <c r="E10" s="29">
        <v>300</v>
      </c>
      <c r="F10" s="29">
        <f t="shared" si="0"/>
        <v>300</v>
      </c>
      <c r="G10" s="21" t="s">
        <v>127</v>
      </c>
      <c r="H10" s="22" t="s">
        <v>128</v>
      </c>
      <c r="I10" s="23" t="s">
        <v>2683</v>
      </c>
    </row>
    <row r="11" spans="1:9" ht="90">
      <c r="A11" s="17" t="s">
        <v>2679</v>
      </c>
      <c r="B11" s="18" t="s">
        <v>2682</v>
      </c>
      <c r="C11" s="19">
        <v>39411</v>
      </c>
      <c r="D11" s="29">
        <v>3</v>
      </c>
      <c r="E11" s="29">
        <v>280</v>
      </c>
      <c r="F11" s="29">
        <f t="shared" si="0"/>
        <v>840</v>
      </c>
      <c r="G11" s="21" t="s">
        <v>129</v>
      </c>
      <c r="H11" s="22" t="s">
        <v>130</v>
      </c>
      <c r="I11" s="23" t="s">
        <v>2684</v>
      </c>
    </row>
    <row r="12" spans="1:9" ht="45">
      <c r="A12" s="17" t="s">
        <v>2680</v>
      </c>
      <c r="B12" s="18" t="s">
        <v>2681</v>
      </c>
      <c r="C12" s="19">
        <v>39414</v>
      </c>
      <c r="D12" s="29">
        <v>1</v>
      </c>
      <c r="E12" s="29">
        <v>200</v>
      </c>
      <c r="F12" s="29">
        <f t="shared" si="0"/>
        <v>200</v>
      </c>
      <c r="G12" s="21" t="s">
        <v>131</v>
      </c>
      <c r="H12" s="22" t="s">
        <v>132</v>
      </c>
      <c r="I12" s="23" t="s">
        <v>2685</v>
      </c>
    </row>
    <row r="13" spans="1:9" ht="90">
      <c r="A13" s="17" t="s">
        <v>3130</v>
      </c>
      <c r="B13" s="18" t="s">
        <v>2689</v>
      </c>
      <c r="C13" s="19">
        <v>39415</v>
      </c>
      <c r="D13" s="29">
        <v>3</v>
      </c>
      <c r="E13" s="29">
        <v>300</v>
      </c>
      <c r="F13" s="29">
        <f t="shared" si="0"/>
        <v>900</v>
      </c>
      <c r="G13" s="21" t="s">
        <v>133</v>
      </c>
      <c r="H13" s="22" t="s">
        <v>134</v>
      </c>
      <c r="I13" s="23" t="s">
        <v>2686</v>
      </c>
    </row>
    <row r="14" spans="1:9" ht="56.25">
      <c r="A14" s="17" t="s">
        <v>2729</v>
      </c>
      <c r="B14" s="18" t="s">
        <v>2428</v>
      </c>
      <c r="C14" s="19">
        <v>39418</v>
      </c>
      <c r="D14" s="29">
        <v>1</v>
      </c>
      <c r="E14" s="29">
        <v>170</v>
      </c>
      <c r="F14" s="29">
        <f t="shared" si="0"/>
        <v>170</v>
      </c>
      <c r="G14" s="21" t="s">
        <v>135</v>
      </c>
      <c r="H14" s="22" t="s">
        <v>136</v>
      </c>
      <c r="I14" s="23" t="s">
        <v>2736</v>
      </c>
    </row>
    <row r="15" spans="1:9" ht="90">
      <c r="A15" s="17" t="s">
        <v>3131</v>
      </c>
      <c r="B15" s="18" t="s">
        <v>2730</v>
      </c>
      <c r="C15" s="19">
        <v>39419</v>
      </c>
      <c r="D15" s="29">
        <v>1</v>
      </c>
      <c r="E15" s="29">
        <v>450</v>
      </c>
      <c r="F15" s="29">
        <f t="shared" si="0"/>
        <v>450</v>
      </c>
      <c r="G15" s="21" t="s">
        <v>137</v>
      </c>
      <c r="H15" s="22" t="s">
        <v>138</v>
      </c>
      <c r="I15" s="23" t="s">
        <v>2807</v>
      </c>
    </row>
    <row r="16" spans="1:9" ht="67.5">
      <c r="A16" s="17" t="s">
        <v>2731</v>
      </c>
      <c r="B16" s="18" t="s">
        <v>2732</v>
      </c>
      <c r="C16" s="19">
        <v>39420</v>
      </c>
      <c r="D16" s="29">
        <v>2</v>
      </c>
      <c r="E16" s="29">
        <v>200</v>
      </c>
      <c r="F16" s="29">
        <f t="shared" si="0"/>
        <v>400</v>
      </c>
      <c r="G16" s="21" t="s">
        <v>139</v>
      </c>
      <c r="H16" s="22" t="s">
        <v>140</v>
      </c>
      <c r="I16" s="23" t="s">
        <v>2737</v>
      </c>
    </row>
    <row r="17" spans="1:9" ht="123.75">
      <c r="A17" s="17" t="s">
        <v>2611</v>
      </c>
      <c r="B17" s="18" t="s">
        <v>2733</v>
      </c>
      <c r="C17" s="19">
        <v>39421</v>
      </c>
      <c r="D17" s="29">
        <v>1</v>
      </c>
      <c r="E17" s="29">
        <v>0</v>
      </c>
      <c r="F17" s="29">
        <f t="shared" si="0"/>
        <v>0</v>
      </c>
      <c r="G17" s="21" t="s">
        <v>141</v>
      </c>
      <c r="H17" s="22" t="s">
        <v>142</v>
      </c>
      <c r="I17" s="23" t="s">
        <v>2612</v>
      </c>
    </row>
    <row r="18" spans="1:9" ht="45">
      <c r="A18" s="17" t="s">
        <v>2734</v>
      </c>
      <c r="B18" s="18" t="s">
        <v>2735</v>
      </c>
      <c r="C18" s="19">
        <v>39423</v>
      </c>
      <c r="D18" s="29">
        <v>7</v>
      </c>
      <c r="E18" s="29">
        <v>300</v>
      </c>
      <c r="F18" s="29">
        <f t="shared" si="0"/>
        <v>2100</v>
      </c>
      <c r="G18" s="21" t="s">
        <v>143</v>
      </c>
      <c r="H18" s="22" t="s">
        <v>144</v>
      </c>
      <c r="I18" s="23" t="s">
        <v>2806</v>
      </c>
    </row>
    <row r="19" spans="1:9" ht="12.75">
      <c r="A19" s="17" t="s">
        <v>2734</v>
      </c>
      <c r="B19" s="18" t="s">
        <v>1684</v>
      </c>
      <c r="C19" s="19"/>
      <c r="D19" s="29"/>
      <c r="E19" s="29"/>
      <c r="F19" s="29">
        <f t="shared" si="0"/>
        <v>0</v>
      </c>
      <c r="G19" s="21" t="s">
        <v>1686</v>
      </c>
      <c r="H19" s="22" t="s">
        <v>1687</v>
      </c>
      <c r="I19" s="23" t="s">
        <v>1685</v>
      </c>
    </row>
    <row r="20" spans="1:9" ht="12.75">
      <c r="A20" s="17" t="s">
        <v>1228</v>
      </c>
      <c r="B20" s="18" t="s">
        <v>3132</v>
      </c>
      <c r="C20" s="19">
        <v>39430</v>
      </c>
      <c r="D20" s="29">
        <v>2</v>
      </c>
      <c r="E20" s="29"/>
      <c r="F20" s="29">
        <f t="shared" si="0"/>
        <v>0</v>
      </c>
      <c r="G20" s="21"/>
      <c r="H20" s="22"/>
      <c r="I20" s="23" t="s">
        <v>3110</v>
      </c>
    </row>
    <row r="21" spans="1:9" ht="90">
      <c r="A21" s="17" t="s">
        <v>24</v>
      </c>
      <c r="B21" s="18" t="s">
        <v>25</v>
      </c>
      <c r="C21" s="19">
        <v>39432</v>
      </c>
      <c r="D21" s="29">
        <v>1</v>
      </c>
      <c r="E21" s="29">
        <v>200</v>
      </c>
      <c r="F21" s="29">
        <f t="shared" si="0"/>
        <v>200</v>
      </c>
      <c r="G21" s="21" t="s">
        <v>145</v>
      </c>
      <c r="H21" s="22" t="s">
        <v>146</v>
      </c>
      <c r="I21" s="23" t="s">
        <v>29</v>
      </c>
    </row>
    <row r="22" spans="1:9" ht="56.25">
      <c r="A22" s="17"/>
      <c r="B22" s="18" t="s">
        <v>30</v>
      </c>
      <c r="C22" s="19"/>
      <c r="D22" s="29"/>
      <c r="E22" s="29"/>
      <c r="F22" s="29">
        <f t="shared" si="0"/>
        <v>0</v>
      </c>
      <c r="G22" s="21" t="s">
        <v>147</v>
      </c>
      <c r="H22" s="22" t="s">
        <v>148</v>
      </c>
      <c r="I22" s="23" t="s">
        <v>907</v>
      </c>
    </row>
    <row r="23" spans="1:9" ht="45">
      <c r="A23" s="17" t="s">
        <v>1617</v>
      </c>
      <c r="B23" s="18" t="s">
        <v>31</v>
      </c>
      <c r="C23" s="19"/>
      <c r="D23" s="29"/>
      <c r="E23" s="29"/>
      <c r="F23" s="29">
        <f t="shared" si="0"/>
        <v>0</v>
      </c>
      <c r="G23" s="21" t="s">
        <v>149</v>
      </c>
      <c r="H23" s="22" t="s">
        <v>150</v>
      </c>
      <c r="I23" s="23" t="s">
        <v>908</v>
      </c>
    </row>
  </sheetData>
  <printOptions/>
  <pageMargins left="0.5" right="0.5" top="0.5" bottom="0.5" header="0.5" footer="0.5"/>
  <pageSetup fitToHeight="0" fitToWidth="1" horizontalDpi="1200" verticalDpi="1200" orientation="landscape" scale="89" r:id="rId1"/>
</worksheet>
</file>

<file path=xl/worksheets/sheet35.xml><?xml version="1.0" encoding="utf-8"?>
<worksheet xmlns="http://schemas.openxmlformats.org/spreadsheetml/2006/main" xmlns:r="http://schemas.openxmlformats.org/officeDocument/2006/relationships">
  <sheetPr>
    <pageSetUpPr fitToPage="1"/>
  </sheetPr>
  <dimension ref="A1:I32"/>
  <sheetViews>
    <sheetView workbookViewId="0" topLeftCell="A1">
      <pane ySplit="5" topLeftCell="BM6" activePane="bottomLeft" state="frozen"/>
      <selection pane="topLeft" activeCell="A6" sqref="A6"/>
      <selection pane="bottomLeft" activeCell="A6" sqref="A6"/>
    </sheetView>
  </sheetViews>
  <sheetFormatPr defaultColWidth="9.140625" defaultRowHeight="12.75"/>
  <cols>
    <col min="1" max="1" width="15.7109375" style="0" customWidth="1"/>
    <col min="2" max="2" width="22.7109375" style="3" customWidth="1"/>
    <col min="3" max="3" width="10.7109375" style="0" customWidth="1"/>
    <col min="4" max="4" width="8.7109375" style="2" customWidth="1"/>
    <col min="5" max="6" width="10.7109375" style="2" customWidth="1"/>
    <col min="7" max="7" width="13.28125" style="0" customWidth="1"/>
    <col min="8" max="8" width="14.28125" style="0" customWidth="1"/>
    <col min="9" max="9" width="40.7109375" style="0" customWidth="1"/>
  </cols>
  <sheetData>
    <row r="1" spans="1:9" ht="26.25">
      <c r="A1" s="27" t="s">
        <v>108</v>
      </c>
      <c r="B1" s="28"/>
      <c r="C1" s="27"/>
      <c r="D1" s="27"/>
      <c r="E1" s="27"/>
      <c r="F1" s="27"/>
      <c r="G1" s="27"/>
      <c r="H1" s="27"/>
      <c r="I1" s="27"/>
    </row>
    <row r="2" spans="1:9" ht="26.25">
      <c r="A2" s="27" t="s">
        <v>2722</v>
      </c>
      <c r="B2" s="28"/>
      <c r="C2" s="27"/>
      <c r="D2" s="27"/>
      <c r="E2" s="27"/>
      <c r="F2" s="27"/>
      <c r="G2" s="27"/>
      <c r="H2" s="27"/>
      <c r="I2" s="27"/>
    </row>
    <row r="3" spans="1:9" ht="26.25">
      <c r="A3" s="27" t="str">
        <f ca="1">MID(CELL("Filename",A1),FIND("]",CELL("Filename",A1))+1,LEN(CELL("Filename",A1)))</f>
        <v>Zimbabwe</v>
      </c>
      <c r="B3" s="28"/>
      <c r="C3" s="27"/>
      <c r="D3" s="27"/>
      <c r="E3" s="27"/>
      <c r="F3" s="27"/>
      <c r="G3" s="27"/>
      <c r="H3" s="27"/>
      <c r="I3" s="27"/>
    </row>
    <row r="4" spans="1:9" ht="13.5" thickBot="1">
      <c r="A4" s="43"/>
      <c r="B4" s="43"/>
      <c r="C4" s="43" t="s">
        <v>3069</v>
      </c>
      <c r="D4" s="43"/>
      <c r="E4" s="43"/>
      <c r="F4" s="43"/>
      <c r="G4" s="43" t="s">
        <v>2802</v>
      </c>
      <c r="H4" s="43"/>
      <c r="I4" s="43" t="s">
        <v>458</v>
      </c>
    </row>
    <row r="5" spans="1:9" s="1" customFormat="1" ht="13.5" thickBot="1">
      <c r="A5" s="9" t="s">
        <v>2744</v>
      </c>
      <c r="B5" s="15" t="s">
        <v>1815</v>
      </c>
      <c r="C5" s="11" t="s">
        <v>2745</v>
      </c>
      <c r="D5" s="11" t="s">
        <v>2345</v>
      </c>
      <c r="E5" s="11" t="str">
        <f>"Cost "&amp;IF(ISERROR(INDEX(CurCodes!$A$8:$D$206,MATCH(A3,CurCodes!$C$8:$C$206,),1)),"",INDEX(CurCodes!$A$8:$D$206,MATCH(A3,CurCodes!$C$8:$C$206,),1))</f>
        <v>Cost ZWD</v>
      </c>
      <c r="F5" s="11" t="str">
        <f>SUBSTITUTE(E5,"Cost","Total")</f>
        <v>Total ZWD</v>
      </c>
      <c r="G5" s="16" t="s">
        <v>3232</v>
      </c>
      <c r="H5" s="16"/>
      <c r="I5" s="10" t="s">
        <v>1523</v>
      </c>
    </row>
    <row r="6" spans="1:9" ht="78.75">
      <c r="A6" s="17" t="s">
        <v>1282</v>
      </c>
      <c r="B6" s="18" t="s">
        <v>1283</v>
      </c>
      <c r="C6" s="19">
        <v>39308</v>
      </c>
      <c r="D6" s="29">
        <v>1</v>
      </c>
      <c r="E6" s="29">
        <v>1000000</v>
      </c>
      <c r="F6" s="29">
        <f>D6*E6</f>
        <v>1000000</v>
      </c>
      <c r="G6" s="21" t="s">
        <v>2124</v>
      </c>
      <c r="H6" s="22" t="s">
        <v>2125</v>
      </c>
      <c r="I6" s="23" t="s">
        <v>2481</v>
      </c>
    </row>
    <row r="7" spans="1:9" ht="12.75">
      <c r="A7" s="17" t="s">
        <v>1402</v>
      </c>
      <c r="B7" s="18" t="s">
        <v>1403</v>
      </c>
      <c r="C7" s="19"/>
      <c r="D7" s="29"/>
      <c r="E7" s="29"/>
      <c r="F7" s="29"/>
      <c r="G7" s="21" t="s">
        <v>1404</v>
      </c>
      <c r="H7" s="22" t="s">
        <v>1405</v>
      </c>
      <c r="I7" s="23" t="s">
        <v>1406</v>
      </c>
    </row>
    <row r="8" spans="1:9" ht="38.25">
      <c r="A8" s="17" t="s">
        <v>3133</v>
      </c>
      <c r="B8" s="18" t="s">
        <v>3240</v>
      </c>
      <c r="C8" s="19">
        <v>39309</v>
      </c>
      <c r="D8" s="29">
        <v>1</v>
      </c>
      <c r="E8" s="29">
        <v>0</v>
      </c>
      <c r="F8" s="29">
        <f aca="true" t="shared" si="0" ref="F8:F32">D8*E8</f>
        <v>0</v>
      </c>
      <c r="G8" s="21" t="s">
        <v>2126</v>
      </c>
      <c r="H8" s="22" t="s">
        <v>2127</v>
      </c>
      <c r="I8" s="23" t="s">
        <v>3327</v>
      </c>
    </row>
    <row r="9" spans="1:9" ht="38.25">
      <c r="A9" s="17" t="s">
        <v>3133</v>
      </c>
      <c r="B9" s="18" t="s">
        <v>3240</v>
      </c>
      <c r="C9" s="19">
        <v>39310</v>
      </c>
      <c r="D9" s="29">
        <v>1</v>
      </c>
      <c r="E9" s="29">
        <v>0</v>
      </c>
      <c r="F9" s="29">
        <f t="shared" si="0"/>
        <v>0</v>
      </c>
      <c r="G9" s="21" t="s">
        <v>2128</v>
      </c>
      <c r="H9" s="22" t="s">
        <v>2129</v>
      </c>
      <c r="I9" s="23" t="s">
        <v>3328</v>
      </c>
    </row>
    <row r="10" spans="1:9" ht="33.75">
      <c r="A10" s="17" t="s">
        <v>1282</v>
      </c>
      <c r="B10" s="18" t="s">
        <v>3325</v>
      </c>
      <c r="C10" s="19">
        <v>39311</v>
      </c>
      <c r="D10" s="29">
        <v>2</v>
      </c>
      <c r="E10" s="29">
        <v>1600000</v>
      </c>
      <c r="F10" s="29">
        <f t="shared" si="0"/>
        <v>3200000</v>
      </c>
      <c r="G10" s="21" t="s">
        <v>2130</v>
      </c>
      <c r="H10" s="22" t="s">
        <v>2131</v>
      </c>
      <c r="I10" s="23" t="s">
        <v>3329</v>
      </c>
    </row>
    <row r="11" spans="1:9" ht="67.5">
      <c r="A11" s="17" t="s">
        <v>1282</v>
      </c>
      <c r="B11" s="18" t="s">
        <v>3326</v>
      </c>
      <c r="C11" s="19">
        <v>39313</v>
      </c>
      <c r="D11" s="29">
        <v>2</v>
      </c>
      <c r="E11" s="29">
        <v>1600000</v>
      </c>
      <c r="F11" s="29">
        <f t="shared" si="0"/>
        <v>3200000</v>
      </c>
      <c r="G11" s="21" t="s">
        <v>2132</v>
      </c>
      <c r="H11" s="22" t="s">
        <v>2133</v>
      </c>
      <c r="I11" s="23" t="s">
        <v>3330</v>
      </c>
    </row>
    <row r="12" spans="1:9" ht="22.5">
      <c r="A12" s="17" t="s">
        <v>1282</v>
      </c>
      <c r="B12" s="18" t="s">
        <v>3331</v>
      </c>
      <c r="C12" s="19"/>
      <c r="D12" s="29"/>
      <c r="E12" s="29"/>
      <c r="F12" s="29">
        <f t="shared" si="0"/>
        <v>0</v>
      </c>
      <c r="G12" s="21" t="s">
        <v>2134</v>
      </c>
      <c r="H12" s="22" t="s">
        <v>2135</v>
      </c>
      <c r="I12" s="23" t="s">
        <v>3337</v>
      </c>
    </row>
    <row r="13" spans="1:9" ht="22.5">
      <c r="A13" s="17" t="s">
        <v>1282</v>
      </c>
      <c r="B13" s="18" t="s">
        <v>3332</v>
      </c>
      <c r="C13" s="19"/>
      <c r="D13" s="29"/>
      <c r="E13" s="29"/>
      <c r="F13" s="29">
        <f t="shared" si="0"/>
        <v>0</v>
      </c>
      <c r="G13" s="21" t="s">
        <v>2136</v>
      </c>
      <c r="H13" s="22" t="s">
        <v>2137</v>
      </c>
      <c r="I13" s="23" t="s">
        <v>3338</v>
      </c>
    </row>
    <row r="14" spans="1:9" ht="33.75">
      <c r="A14" s="17" t="s">
        <v>1282</v>
      </c>
      <c r="B14" s="18" t="s">
        <v>3333</v>
      </c>
      <c r="C14" s="19"/>
      <c r="D14" s="29"/>
      <c r="E14" s="29"/>
      <c r="F14" s="29">
        <f t="shared" si="0"/>
        <v>0</v>
      </c>
      <c r="G14" s="21" t="s">
        <v>2138</v>
      </c>
      <c r="H14" s="22" t="s">
        <v>2139</v>
      </c>
      <c r="I14" s="23" t="s">
        <v>3336</v>
      </c>
    </row>
    <row r="15" spans="1:9" ht="22.5">
      <c r="A15" s="17" t="s">
        <v>1282</v>
      </c>
      <c r="B15" s="18" t="s">
        <v>3334</v>
      </c>
      <c r="C15" s="19"/>
      <c r="D15" s="29"/>
      <c r="E15" s="29"/>
      <c r="F15" s="29">
        <f t="shared" si="0"/>
        <v>0</v>
      </c>
      <c r="G15" s="21" t="s">
        <v>2140</v>
      </c>
      <c r="H15" s="22" t="s">
        <v>2141</v>
      </c>
      <c r="I15" s="23" t="s">
        <v>3335</v>
      </c>
    </row>
    <row r="16" spans="1:9" ht="22.5">
      <c r="A16" s="17" t="s">
        <v>1282</v>
      </c>
      <c r="B16" s="18" t="s">
        <v>2479</v>
      </c>
      <c r="C16" s="19"/>
      <c r="D16" s="29"/>
      <c r="E16" s="29"/>
      <c r="F16" s="29">
        <f t="shared" si="0"/>
        <v>0</v>
      </c>
      <c r="G16" s="21" t="s">
        <v>2142</v>
      </c>
      <c r="H16" s="22" t="s">
        <v>2143</v>
      </c>
      <c r="I16" s="23" t="s">
        <v>2429</v>
      </c>
    </row>
    <row r="17" spans="1:9" ht="33.75">
      <c r="A17" s="17" t="s">
        <v>1282</v>
      </c>
      <c r="B17" s="18" t="s">
        <v>2480</v>
      </c>
      <c r="C17" s="19"/>
      <c r="D17" s="29"/>
      <c r="E17" s="29"/>
      <c r="F17" s="29">
        <f t="shared" si="0"/>
        <v>0</v>
      </c>
      <c r="G17" s="21" t="s">
        <v>2144</v>
      </c>
      <c r="H17" s="22" t="s">
        <v>2145</v>
      </c>
      <c r="I17" s="23" t="s">
        <v>2310</v>
      </c>
    </row>
    <row r="18" spans="1:9" ht="25.5">
      <c r="A18" s="17" t="s">
        <v>3134</v>
      </c>
      <c r="B18" s="18" t="s">
        <v>1831</v>
      </c>
      <c r="C18" s="19">
        <v>39315</v>
      </c>
      <c r="D18" s="29">
        <v>2</v>
      </c>
      <c r="E18" s="29">
        <v>500000</v>
      </c>
      <c r="F18" s="29">
        <f t="shared" si="0"/>
        <v>1000000</v>
      </c>
      <c r="G18" s="21" t="s">
        <v>2146</v>
      </c>
      <c r="H18" s="22" t="s">
        <v>2147</v>
      </c>
      <c r="I18" s="23" t="s">
        <v>1833</v>
      </c>
    </row>
    <row r="19" spans="1:9" ht="45">
      <c r="A19" s="17" t="s">
        <v>3134</v>
      </c>
      <c r="B19" s="18" t="s">
        <v>1832</v>
      </c>
      <c r="C19" s="19">
        <v>39317</v>
      </c>
      <c r="D19" s="29">
        <v>1</v>
      </c>
      <c r="E19" s="29">
        <v>7000000</v>
      </c>
      <c r="F19" s="29">
        <f t="shared" si="0"/>
        <v>7000000</v>
      </c>
      <c r="G19" s="21" t="s">
        <v>2148</v>
      </c>
      <c r="H19" s="22" t="s">
        <v>2149</v>
      </c>
      <c r="I19" s="23" t="s">
        <v>1834</v>
      </c>
    </row>
    <row r="20" spans="1:9" ht="33.75">
      <c r="A20" s="17" t="s">
        <v>1329</v>
      </c>
      <c r="B20" s="18" t="s">
        <v>2438</v>
      </c>
      <c r="C20" s="19">
        <v>39318</v>
      </c>
      <c r="D20" s="29">
        <v>1</v>
      </c>
      <c r="E20" s="29">
        <v>0</v>
      </c>
      <c r="F20" s="29">
        <f t="shared" si="0"/>
        <v>0</v>
      </c>
      <c r="G20" s="21" t="s">
        <v>2150</v>
      </c>
      <c r="H20" s="22" t="s">
        <v>2151</v>
      </c>
      <c r="I20" s="23" t="s">
        <v>2785</v>
      </c>
    </row>
    <row r="21" spans="1:9" ht="25.5">
      <c r="A21" s="17" t="s">
        <v>3135</v>
      </c>
      <c r="B21" s="18" t="s">
        <v>3240</v>
      </c>
      <c r="C21" s="19">
        <v>39319</v>
      </c>
      <c r="D21" s="29">
        <v>1</v>
      </c>
      <c r="E21" s="29">
        <v>0</v>
      </c>
      <c r="F21" s="29">
        <f t="shared" si="0"/>
        <v>0</v>
      </c>
      <c r="G21" s="21" t="s">
        <v>2152</v>
      </c>
      <c r="H21" s="22" t="s">
        <v>2153</v>
      </c>
      <c r="I21" s="23" t="s">
        <v>2786</v>
      </c>
    </row>
    <row r="22" spans="1:9" ht="33.75">
      <c r="A22" s="17" t="s">
        <v>1330</v>
      </c>
      <c r="B22" s="18" t="s">
        <v>1328</v>
      </c>
      <c r="C22" s="19">
        <v>39320</v>
      </c>
      <c r="D22" s="29">
        <v>1</v>
      </c>
      <c r="E22" s="29">
        <v>1800000</v>
      </c>
      <c r="F22" s="29">
        <f t="shared" si="0"/>
        <v>1800000</v>
      </c>
      <c r="G22" s="21" t="s">
        <v>2154</v>
      </c>
      <c r="H22" s="22" t="s">
        <v>2155</v>
      </c>
      <c r="I22" s="23" t="s">
        <v>2787</v>
      </c>
    </row>
    <row r="23" spans="1:9" ht="45">
      <c r="A23" s="17" t="s">
        <v>1331</v>
      </c>
      <c r="B23" s="18" t="s">
        <v>1332</v>
      </c>
      <c r="C23" s="19">
        <v>39321</v>
      </c>
      <c r="D23" s="29">
        <v>1</v>
      </c>
      <c r="E23" s="29">
        <v>1800000</v>
      </c>
      <c r="F23" s="29">
        <f t="shared" si="0"/>
        <v>1800000</v>
      </c>
      <c r="G23" s="21" t="s">
        <v>2156</v>
      </c>
      <c r="H23" s="22" t="s">
        <v>2157</v>
      </c>
      <c r="I23" s="23" t="s">
        <v>2788</v>
      </c>
    </row>
    <row r="24" spans="1:9" ht="12.75">
      <c r="A24" s="17" t="s">
        <v>2439</v>
      </c>
      <c r="B24" s="18" t="s">
        <v>2440</v>
      </c>
      <c r="C24" s="19"/>
      <c r="D24" s="29"/>
      <c r="E24" s="29"/>
      <c r="F24" s="29">
        <f>D24*E24</f>
        <v>0</v>
      </c>
      <c r="G24" s="21" t="s">
        <v>2442</v>
      </c>
      <c r="H24" s="22" t="s">
        <v>2443</v>
      </c>
      <c r="I24" s="23" t="s">
        <v>2441</v>
      </c>
    </row>
    <row r="25" spans="1:9" ht="33.75">
      <c r="A25" s="17" t="s">
        <v>1333</v>
      </c>
      <c r="B25" s="18" t="s">
        <v>1334</v>
      </c>
      <c r="C25" s="19">
        <v>39322</v>
      </c>
      <c r="D25" s="29">
        <v>1</v>
      </c>
      <c r="E25" s="29">
        <v>0</v>
      </c>
      <c r="F25" s="29">
        <f t="shared" si="0"/>
        <v>0</v>
      </c>
      <c r="G25" s="21" t="s">
        <v>2158</v>
      </c>
      <c r="H25" s="22" t="s">
        <v>2159</v>
      </c>
      <c r="I25" s="23" t="s">
        <v>2789</v>
      </c>
    </row>
    <row r="26" spans="1:9" ht="45">
      <c r="A26" s="17" t="s">
        <v>1335</v>
      </c>
      <c r="B26" s="18" t="s">
        <v>1336</v>
      </c>
      <c r="C26" s="19">
        <v>39323</v>
      </c>
      <c r="D26" s="29">
        <v>3</v>
      </c>
      <c r="E26" s="29">
        <v>1800000</v>
      </c>
      <c r="F26" s="29">
        <f t="shared" si="0"/>
        <v>5400000</v>
      </c>
      <c r="G26" s="21" t="s">
        <v>2160</v>
      </c>
      <c r="H26" s="22" t="s">
        <v>2161</v>
      </c>
      <c r="I26" s="23" t="s">
        <v>2790</v>
      </c>
    </row>
    <row r="27" spans="1:9" ht="45">
      <c r="A27" s="17" t="s">
        <v>1335</v>
      </c>
      <c r="B27" s="18" t="s">
        <v>1692</v>
      </c>
      <c r="C27" s="19"/>
      <c r="D27" s="29"/>
      <c r="E27" s="29"/>
      <c r="F27" s="29">
        <f t="shared" si="0"/>
        <v>0</v>
      </c>
      <c r="G27" s="21" t="s">
        <v>3283</v>
      </c>
      <c r="H27" s="22" t="s">
        <v>3284</v>
      </c>
      <c r="I27" s="23" t="s">
        <v>3282</v>
      </c>
    </row>
    <row r="28" spans="1:9" ht="45">
      <c r="A28" s="17" t="s">
        <v>3136</v>
      </c>
      <c r="B28" s="18" t="s">
        <v>3137</v>
      </c>
      <c r="C28" s="19">
        <v>39326</v>
      </c>
      <c r="D28" s="29">
        <v>1</v>
      </c>
      <c r="E28" s="29">
        <v>0</v>
      </c>
      <c r="F28" s="29">
        <f t="shared" si="0"/>
        <v>0</v>
      </c>
      <c r="G28" s="21" t="s">
        <v>2162</v>
      </c>
      <c r="H28" s="22" t="s">
        <v>2163</v>
      </c>
      <c r="I28" s="23" t="s">
        <v>2791</v>
      </c>
    </row>
    <row r="29" spans="1:9" ht="56.25">
      <c r="A29" s="17" t="s">
        <v>3138</v>
      </c>
      <c r="B29" s="18" t="s">
        <v>897</v>
      </c>
      <c r="C29" s="19">
        <v>39327</v>
      </c>
      <c r="D29" s="29">
        <v>1</v>
      </c>
      <c r="E29" s="29">
        <v>5200000</v>
      </c>
      <c r="F29" s="29">
        <f t="shared" si="0"/>
        <v>5200000</v>
      </c>
      <c r="G29" s="21" t="s">
        <v>2164</v>
      </c>
      <c r="H29" s="22" t="s">
        <v>2165</v>
      </c>
      <c r="I29" s="23" t="s">
        <v>2792</v>
      </c>
    </row>
    <row r="30" spans="1:9" ht="38.25">
      <c r="A30" s="17" t="s">
        <v>3139</v>
      </c>
      <c r="B30" s="18" t="s">
        <v>3240</v>
      </c>
      <c r="C30" s="19">
        <v>39328</v>
      </c>
      <c r="D30" s="29">
        <v>1</v>
      </c>
      <c r="E30" s="29">
        <v>0</v>
      </c>
      <c r="F30" s="29">
        <f>D30*E30</f>
        <v>0</v>
      </c>
      <c r="G30" s="21" t="s">
        <v>2166</v>
      </c>
      <c r="H30" s="22" t="s">
        <v>2167</v>
      </c>
      <c r="I30" s="23" t="s">
        <v>2793</v>
      </c>
    </row>
    <row r="31" spans="1:9" ht="12.75">
      <c r="A31" s="17" t="s">
        <v>898</v>
      </c>
      <c r="B31" s="18" t="s">
        <v>1692</v>
      </c>
      <c r="C31" s="19"/>
      <c r="D31" s="29"/>
      <c r="E31" s="29"/>
      <c r="F31" s="29">
        <f t="shared" si="0"/>
        <v>0</v>
      </c>
      <c r="G31" s="21" t="s">
        <v>1689</v>
      </c>
      <c r="H31" s="22" t="s">
        <v>1690</v>
      </c>
      <c r="I31" s="23" t="s">
        <v>1691</v>
      </c>
    </row>
    <row r="32" spans="1:9" ht="45">
      <c r="A32" s="17" t="s">
        <v>898</v>
      </c>
      <c r="B32" s="18" t="s">
        <v>899</v>
      </c>
      <c r="C32" s="19">
        <v>39329</v>
      </c>
      <c r="D32" s="29">
        <v>2</v>
      </c>
      <c r="E32" s="29">
        <v>1600000</v>
      </c>
      <c r="F32" s="29">
        <f t="shared" si="0"/>
        <v>3200000</v>
      </c>
      <c r="G32" s="21" t="s">
        <v>2168</v>
      </c>
      <c r="H32" s="22" t="s">
        <v>2169</v>
      </c>
      <c r="I32" s="23" t="s">
        <v>2794</v>
      </c>
    </row>
  </sheetData>
  <printOptions/>
  <pageMargins left="0.5" right="0.5" top="0.5" bottom="0.5" header="0.5" footer="0.5"/>
  <pageSetup fitToHeight="0" fitToWidth="1" horizontalDpi="1200" verticalDpi="1200" orientation="landscape" scale="87" r:id="rId1"/>
</worksheet>
</file>

<file path=xl/worksheets/sheet36.xml><?xml version="1.0" encoding="utf-8"?>
<worksheet xmlns="http://schemas.openxmlformats.org/spreadsheetml/2006/main" xmlns:r="http://schemas.openxmlformats.org/officeDocument/2006/relationships">
  <sheetPr>
    <pageSetUpPr fitToPage="1"/>
  </sheetPr>
  <dimension ref="A1:I8"/>
  <sheetViews>
    <sheetView workbookViewId="0" topLeftCell="A1">
      <pane ySplit="5" topLeftCell="BM6" activePane="bottomLeft" state="frozen"/>
      <selection pane="topLeft" activeCell="A6" sqref="A6"/>
      <selection pane="bottomLeft" activeCell="A6" sqref="A6"/>
    </sheetView>
  </sheetViews>
  <sheetFormatPr defaultColWidth="9.140625" defaultRowHeight="12.75"/>
  <cols>
    <col min="1" max="1" width="15.7109375" style="0" customWidth="1"/>
    <col min="2" max="2" width="22.7109375" style="3" customWidth="1"/>
    <col min="3" max="3" width="10.7109375" style="0" customWidth="1"/>
    <col min="4" max="4" width="8.7109375" style="2" customWidth="1"/>
    <col min="5" max="6" width="10.7109375" style="2" customWidth="1"/>
    <col min="7" max="7" width="13.28125" style="0" customWidth="1"/>
    <col min="8" max="8" width="14.28125" style="0" customWidth="1"/>
    <col min="9" max="9" width="40.7109375" style="0" customWidth="1"/>
  </cols>
  <sheetData>
    <row r="1" spans="1:9" ht="26.25">
      <c r="A1" s="27" t="s">
        <v>108</v>
      </c>
      <c r="B1" s="28"/>
      <c r="C1" s="27"/>
      <c r="D1" s="27"/>
      <c r="E1" s="27"/>
      <c r="F1" s="27"/>
      <c r="G1" s="27"/>
      <c r="H1" s="27"/>
      <c r="I1" s="27"/>
    </row>
    <row r="2" spans="1:9" ht="26.25">
      <c r="A2" s="27" t="s">
        <v>2722</v>
      </c>
      <c r="B2" s="28"/>
      <c r="C2" s="27"/>
      <c r="D2" s="27"/>
      <c r="E2" s="27"/>
      <c r="F2" s="27"/>
      <c r="G2" s="27"/>
      <c r="H2" s="27"/>
      <c r="I2" s="27"/>
    </row>
    <row r="3" spans="1:9" ht="26.25">
      <c r="A3" s="27" t="str">
        <f ca="1">MID(CELL("Filename",A1),FIND("]",CELL("Filename",A1))+1,LEN(CELL("Filename",A1)))</f>
        <v>Swaziland</v>
      </c>
      <c r="B3" s="28"/>
      <c r="C3" s="27"/>
      <c r="D3" s="27"/>
      <c r="E3" s="27"/>
      <c r="F3" s="27"/>
      <c r="G3" s="27"/>
      <c r="H3" s="27"/>
      <c r="I3" s="27"/>
    </row>
    <row r="4" spans="1:9" ht="13.5" thickBot="1">
      <c r="A4" s="41"/>
      <c r="B4" s="41"/>
      <c r="C4" s="41" t="s">
        <v>3069</v>
      </c>
      <c r="D4" s="41"/>
      <c r="E4" s="41"/>
      <c r="F4" s="41"/>
      <c r="G4" s="41" t="s">
        <v>2802</v>
      </c>
      <c r="H4" s="41"/>
      <c r="I4" s="41" t="s">
        <v>458</v>
      </c>
    </row>
    <row r="5" spans="1:9" s="1" customFormat="1" ht="13.5" thickBot="1">
      <c r="A5" s="9" t="s">
        <v>2744</v>
      </c>
      <c r="B5" s="15" t="s">
        <v>1815</v>
      </c>
      <c r="C5" s="11" t="s">
        <v>2745</v>
      </c>
      <c r="D5" s="11" t="s">
        <v>2345</v>
      </c>
      <c r="E5" s="11" t="str">
        <f>"Cost "&amp;IF(ISERROR(INDEX(CurCodes!$A$8:$D$206,MATCH(A3,CurCodes!$C$8:$C$206,),1)),"",INDEX(CurCodes!$A$8:$D$206,MATCH(A3,CurCodes!$C$8:$C$206,),1))</f>
        <v>Cost SZL</v>
      </c>
      <c r="F5" s="11" t="str">
        <f>SUBSTITUTE(E5,"Cost","Total")</f>
        <v>Total SZL</v>
      </c>
      <c r="G5" s="16" t="s">
        <v>3232</v>
      </c>
      <c r="H5" s="16"/>
      <c r="I5" s="10" t="s">
        <v>1523</v>
      </c>
    </row>
    <row r="6" spans="1:9" ht="33.75">
      <c r="A6" s="17" t="s">
        <v>1323</v>
      </c>
      <c r="B6" s="18" t="s">
        <v>1324</v>
      </c>
      <c r="C6" s="19">
        <v>39372</v>
      </c>
      <c r="D6" s="29">
        <v>1</v>
      </c>
      <c r="E6" s="29">
        <v>80</v>
      </c>
      <c r="F6" s="29">
        <f>D6*E6</f>
        <v>80</v>
      </c>
      <c r="G6" s="21" t="s">
        <v>858</v>
      </c>
      <c r="H6" s="22" t="s">
        <v>859</v>
      </c>
      <c r="I6" s="23" t="s">
        <v>390</v>
      </c>
    </row>
    <row r="7" spans="1:9" ht="33.75">
      <c r="A7" s="17" t="s">
        <v>3140</v>
      </c>
      <c r="B7" s="18" t="s">
        <v>1325</v>
      </c>
      <c r="C7" s="19">
        <v>39373</v>
      </c>
      <c r="D7" s="29">
        <v>1</v>
      </c>
      <c r="E7" s="29">
        <v>90</v>
      </c>
      <c r="F7" s="29">
        <f>D7*E7</f>
        <v>90</v>
      </c>
      <c r="G7" s="21" t="s">
        <v>860</v>
      </c>
      <c r="H7" s="22" t="s">
        <v>861</v>
      </c>
      <c r="I7" s="23" t="s">
        <v>536</v>
      </c>
    </row>
    <row r="8" spans="1:9" ht="45">
      <c r="A8" s="17" t="s">
        <v>3141</v>
      </c>
      <c r="B8" s="18" t="s">
        <v>1326</v>
      </c>
      <c r="C8" s="19">
        <v>39374</v>
      </c>
      <c r="D8" s="29">
        <v>1</v>
      </c>
      <c r="E8" s="29">
        <v>90</v>
      </c>
      <c r="F8" s="29">
        <f>D8*E8</f>
        <v>90</v>
      </c>
      <c r="G8" s="21" t="s">
        <v>862</v>
      </c>
      <c r="H8" s="22" t="s">
        <v>863</v>
      </c>
      <c r="I8" s="23" t="s">
        <v>537</v>
      </c>
    </row>
  </sheetData>
  <printOptions/>
  <pageMargins left="0.5" right="0.5" top="0.5" bottom="0.5" header="0.5" footer="0.5"/>
  <pageSetup fitToHeight="0" fitToWidth="1" horizontalDpi="1200" verticalDpi="1200" orientation="landscape" scale="89" r:id="rId1"/>
</worksheet>
</file>

<file path=xl/worksheets/sheet37.xml><?xml version="1.0" encoding="utf-8"?>
<worksheet xmlns="http://schemas.openxmlformats.org/spreadsheetml/2006/main" xmlns:r="http://schemas.openxmlformats.org/officeDocument/2006/relationships">
  <sheetPr>
    <pageSetUpPr fitToPage="1"/>
  </sheetPr>
  <dimension ref="A1:I12"/>
  <sheetViews>
    <sheetView workbookViewId="0" topLeftCell="A1">
      <pane ySplit="5" topLeftCell="BM6" activePane="bottomLeft" state="frozen"/>
      <selection pane="topLeft" activeCell="A6" sqref="A6"/>
      <selection pane="bottomLeft" activeCell="A6" sqref="A6"/>
    </sheetView>
  </sheetViews>
  <sheetFormatPr defaultColWidth="9.140625" defaultRowHeight="12.75"/>
  <cols>
    <col min="1" max="1" width="15.7109375" style="0" customWidth="1"/>
    <col min="2" max="2" width="22.7109375" style="3" customWidth="1"/>
    <col min="3" max="3" width="10.7109375" style="0" customWidth="1"/>
    <col min="4" max="4" width="8.7109375" style="2" customWidth="1"/>
    <col min="5" max="6" width="10.7109375" style="2" customWidth="1"/>
    <col min="7" max="7" width="13.28125" style="0" customWidth="1"/>
    <col min="8" max="8" width="14.28125" style="0" customWidth="1"/>
    <col min="9" max="9" width="40.7109375" style="0" customWidth="1"/>
  </cols>
  <sheetData>
    <row r="1" spans="1:9" ht="26.25">
      <c r="A1" s="27" t="s">
        <v>108</v>
      </c>
      <c r="B1" s="28"/>
      <c r="C1" s="27"/>
      <c r="D1" s="27"/>
      <c r="E1" s="27"/>
      <c r="F1" s="27"/>
      <c r="G1" s="27"/>
      <c r="H1" s="27"/>
      <c r="I1" s="27"/>
    </row>
    <row r="2" spans="1:9" ht="26.25">
      <c r="A2" s="27" t="s">
        <v>2722</v>
      </c>
      <c r="B2" s="28"/>
      <c r="C2" s="27"/>
      <c r="D2" s="27"/>
      <c r="E2" s="27"/>
      <c r="F2" s="27"/>
      <c r="G2" s="27"/>
      <c r="H2" s="27"/>
      <c r="I2" s="27"/>
    </row>
    <row r="3" spans="1:9" ht="26.25">
      <c r="A3" s="27" t="str">
        <f ca="1">MID(CELL("Filename",A1),FIND("]",CELL("Filename",A1))+1,LEN(CELL("Filename",A1)))</f>
        <v>Lesotho</v>
      </c>
      <c r="B3" s="28"/>
      <c r="C3" s="27"/>
      <c r="D3" s="27"/>
      <c r="E3" s="27"/>
      <c r="F3" s="27"/>
      <c r="G3" s="27"/>
      <c r="H3" s="27"/>
      <c r="I3" s="27"/>
    </row>
    <row r="4" spans="1:9" ht="13.5" thickBot="1">
      <c r="A4" s="41"/>
      <c r="B4" s="41"/>
      <c r="C4" s="41" t="s">
        <v>3069</v>
      </c>
      <c r="D4" s="41"/>
      <c r="E4" s="41"/>
      <c r="F4" s="41"/>
      <c r="G4" s="41" t="s">
        <v>2802</v>
      </c>
      <c r="H4" s="41"/>
      <c r="I4" s="41" t="s">
        <v>458</v>
      </c>
    </row>
    <row r="5" spans="1:9" s="1" customFormat="1" ht="13.5" thickBot="1">
      <c r="A5" s="9" t="s">
        <v>2744</v>
      </c>
      <c r="B5" s="15" t="s">
        <v>1815</v>
      </c>
      <c r="C5" s="11" t="s">
        <v>2745</v>
      </c>
      <c r="D5" s="11" t="s">
        <v>2345</v>
      </c>
      <c r="E5" s="11" t="str">
        <f>"Cost "&amp;IF(ISERROR(INDEX(CurCodes!$A$8:$D$206,MATCH(A3,CurCodes!$C$8:$C$206,),1)),"",INDEX(CurCodes!$A$8:$D$206,MATCH(A3,CurCodes!$C$8:$C$206,),1))</f>
        <v>Cost LSL</v>
      </c>
      <c r="F5" s="11" t="str">
        <f>SUBSTITUTE(E5,"Cost","Total")</f>
        <v>Total LSL</v>
      </c>
      <c r="G5" s="16" t="s">
        <v>3232</v>
      </c>
      <c r="H5" s="16"/>
      <c r="I5" s="10" t="s">
        <v>1523</v>
      </c>
    </row>
    <row r="6" spans="1:9" ht="45">
      <c r="A6" s="17" t="s">
        <v>3523</v>
      </c>
      <c r="B6" s="18" t="s">
        <v>3142</v>
      </c>
      <c r="C6" s="19">
        <v>39390</v>
      </c>
      <c r="D6" s="29">
        <v>1</v>
      </c>
      <c r="E6" s="29">
        <v>80</v>
      </c>
      <c r="F6" s="29">
        <f aca="true" t="shared" si="0" ref="F6:F12">E6*D6</f>
        <v>80</v>
      </c>
      <c r="G6" s="21" t="s">
        <v>864</v>
      </c>
      <c r="H6" s="22" t="s">
        <v>865</v>
      </c>
      <c r="I6" s="23" t="s">
        <v>2225</v>
      </c>
    </row>
    <row r="7" spans="1:9" ht="33.75">
      <c r="A7" s="17" t="s">
        <v>3524</v>
      </c>
      <c r="B7" s="18" t="s">
        <v>3525</v>
      </c>
      <c r="C7" s="19">
        <v>39391</v>
      </c>
      <c r="D7" s="29">
        <v>1</v>
      </c>
      <c r="E7" s="29">
        <v>110</v>
      </c>
      <c r="F7" s="29">
        <f t="shared" si="0"/>
        <v>110</v>
      </c>
      <c r="G7" s="21" t="s">
        <v>866</v>
      </c>
      <c r="H7" s="22" t="s">
        <v>867</v>
      </c>
      <c r="I7" s="23" t="s">
        <v>2226</v>
      </c>
    </row>
    <row r="8" spans="1:9" ht="22.5">
      <c r="A8" s="17" t="s">
        <v>3526</v>
      </c>
      <c r="B8" s="18" t="s">
        <v>3527</v>
      </c>
      <c r="C8" s="19">
        <v>39392</v>
      </c>
      <c r="D8" s="29">
        <v>3</v>
      </c>
      <c r="E8" s="29">
        <v>100</v>
      </c>
      <c r="F8" s="29">
        <f t="shared" si="0"/>
        <v>300</v>
      </c>
      <c r="G8" s="21" t="s">
        <v>868</v>
      </c>
      <c r="H8" s="22" t="s">
        <v>869</v>
      </c>
      <c r="I8" s="23" t="s">
        <v>2227</v>
      </c>
    </row>
    <row r="9" spans="1:9" ht="45">
      <c r="A9" s="17" t="s">
        <v>3528</v>
      </c>
      <c r="B9" s="18" t="s">
        <v>3529</v>
      </c>
      <c r="C9" s="19">
        <v>39393</v>
      </c>
      <c r="D9" s="29">
        <v>1</v>
      </c>
      <c r="E9" s="29">
        <v>20</v>
      </c>
      <c r="F9" s="29">
        <f t="shared" si="0"/>
        <v>20</v>
      </c>
      <c r="G9" s="21" t="s">
        <v>870</v>
      </c>
      <c r="H9" s="22" t="s">
        <v>871</v>
      </c>
      <c r="I9" s="23" t="s">
        <v>2228</v>
      </c>
    </row>
    <row r="10" spans="1:9" ht="12.75">
      <c r="A10" s="17" t="s">
        <v>2445</v>
      </c>
      <c r="B10" s="18" t="s">
        <v>2445</v>
      </c>
      <c r="C10" s="19"/>
      <c r="D10" s="29"/>
      <c r="E10" s="29"/>
      <c r="F10" s="29">
        <f>E10*D10</f>
        <v>0</v>
      </c>
      <c r="G10" s="21" t="s">
        <v>2446</v>
      </c>
      <c r="H10" s="22" t="s">
        <v>2447</v>
      </c>
      <c r="I10" s="23" t="s">
        <v>2448</v>
      </c>
    </row>
    <row r="11" spans="1:9" ht="33.75">
      <c r="A11" s="17" t="s">
        <v>3530</v>
      </c>
      <c r="B11" s="18" t="s">
        <v>3531</v>
      </c>
      <c r="C11" s="19">
        <v>39394</v>
      </c>
      <c r="D11" s="29">
        <v>1</v>
      </c>
      <c r="E11" s="29">
        <v>40</v>
      </c>
      <c r="F11" s="29">
        <f t="shared" si="0"/>
        <v>40</v>
      </c>
      <c r="G11" s="21" t="s">
        <v>872</v>
      </c>
      <c r="H11" s="22" t="s">
        <v>873</v>
      </c>
      <c r="I11" s="23" t="s">
        <v>2229</v>
      </c>
    </row>
    <row r="12" spans="1:9" ht="56.25">
      <c r="A12" s="17" t="s">
        <v>3532</v>
      </c>
      <c r="B12" s="18" t="s">
        <v>2444</v>
      </c>
      <c r="C12" s="19">
        <v>39395</v>
      </c>
      <c r="D12" s="29">
        <v>1</v>
      </c>
      <c r="E12" s="29">
        <v>200</v>
      </c>
      <c r="F12" s="29">
        <f t="shared" si="0"/>
        <v>200</v>
      </c>
      <c r="G12" s="21" t="s">
        <v>874</v>
      </c>
      <c r="H12" s="22" t="s">
        <v>875</v>
      </c>
      <c r="I12" s="23" t="s">
        <v>3498</v>
      </c>
    </row>
  </sheetData>
  <printOptions/>
  <pageMargins left="0.5" right="0.5" top="0.5" bottom="0.5" header="0.5" footer="0.5"/>
  <pageSetup fitToHeight="0" fitToWidth="1" horizontalDpi="1200" verticalDpi="1200" orientation="landscape" scale="89" r:id="rId1"/>
</worksheet>
</file>

<file path=xl/worksheets/sheet38.xml><?xml version="1.0" encoding="utf-8"?>
<worksheet xmlns="http://schemas.openxmlformats.org/spreadsheetml/2006/main" xmlns:r="http://schemas.openxmlformats.org/officeDocument/2006/relationships">
  <sheetPr>
    <pageSetUpPr fitToPage="1"/>
  </sheetPr>
  <dimension ref="A1:I76"/>
  <sheetViews>
    <sheetView workbookViewId="0" topLeftCell="A1">
      <pane ySplit="5" topLeftCell="BM12" activePane="bottomLeft" state="frozen"/>
      <selection pane="topLeft" activeCell="A6" sqref="A6"/>
      <selection pane="bottomLeft" activeCell="A6" sqref="A6"/>
    </sheetView>
  </sheetViews>
  <sheetFormatPr defaultColWidth="9.140625" defaultRowHeight="12.75"/>
  <cols>
    <col min="1" max="1" width="15.7109375" style="0" customWidth="1"/>
    <col min="2" max="2" width="22.7109375" style="3" customWidth="1"/>
    <col min="3" max="3" width="10.7109375" style="0" customWidth="1"/>
    <col min="4" max="4" width="8.7109375" style="2" customWidth="1"/>
    <col min="5" max="6" width="10.7109375" style="2" customWidth="1"/>
    <col min="7" max="7" width="13.28125" style="0" customWidth="1"/>
    <col min="8" max="8" width="14.28125" style="0" customWidth="1"/>
    <col min="9" max="9" width="40.7109375" style="0" customWidth="1"/>
  </cols>
  <sheetData>
    <row r="1" spans="1:9" ht="26.25">
      <c r="A1" s="27" t="s">
        <v>108</v>
      </c>
      <c r="B1" s="28"/>
      <c r="C1" s="27"/>
      <c r="D1" s="27"/>
      <c r="E1" s="27"/>
      <c r="F1" s="27"/>
      <c r="G1" s="27"/>
      <c r="H1" s="27"/>
      <c r="I1" s="27"/>
    </row>
    <row r="2" spans="1:9" ht="26.25">
      <c r="A2" s="27" t="s">
        <v>2722</v>
      </c>
      <c r="B2" s="28"/>
      <c r="C2" s="27"/>
      <c r="D2" s="27"/>
      <c r="E2" s="27"/>
      <c r="F2" s="27"/>
      <c r="G2" s="27"/>
      <c r="H2" s="27"/>
      <c r="I2" s="27"/>
    </row>
    <row r="3" spans="1:9" ht="26.25">
      <c r="A3" s="27" t="str">
        <f ca="1">MID(CELL("Filename",A1),FIND("]",CELL("Filename",A1))+1,LEN(CELL("Filename",A1)))</f>
        <v>Tanzania</v>
      </c>
      <c r="B3" s="28"/>
      <c r="C3" s="27"/>
      <c r="D3" s="27"/>
      <c r="E3" s="27"/>
      <c r="F3" s="27"/>
      <c r="G3" s="27"/>
      <c r="H3" s="27"/>
      <c r="I3" s="27"/>
    </row>
    <row r="4" spans="1:9" ht="13.5" thickBot="1">
      <c r="A4" s="41"/>
      <c r="B4" s="41"/>
      <c r="C4" s="41" t="s">
        <v>3069</v>
      </c>
      <c r="D4" s="41"/>
      <c r="E4" s="41"/>
      <c r="F4" s="41"/>
      <c r="G4" s="41" t="s">
        <v>2802</v>
      </c>
      <c r="H4" s="41"/>
      <c r="I4" s="41" t="s">
        <v>458</v>
      </c>
    </row>
    <row r="5" spans="1:9" s="1" customFormat="1" ht="13.5" thickBot="1">
      <c r="A5" s="9" t="s">
        <v>2744</v>
      </c>
      <c r="B5" s="15" t="s">
        <v>1815</v>
      </c>
      <c r="C5" s="11" t="s">
        <v>2745</v>
      </c>
      <c r="D5" s="11" t="s">
        <v>2345</v>
      </c>
      <c r="E5" s="11" t="str">
        <f>"Cost "&amp;IF(ISERROR(INDEX(CurCodes!$A$8:$D$206,MATCH(A3,CurCodes!$C$8:$C$206,),1)),"",INDEX(CurCodes!$A$8:$D$206,MATCH(A3,CurCodes!$C$8:$C$206,),1))</f>
        <v>Cost TZS</v>
      </c>
      <c r="F5" s="11" t="str">
        <f>SUBSTITUTE(E5,"Cost","Total")</f>
        <v>Total TZS</v>
      </c>
      <c r="G5" s="16" t="s">
        <v>3232</v>
      </c>
      <c r="H5" s="16"/>
      <c r="I5" s="10" t="s">
        <v>1523</v>
      </c>
    </row>
    <row r="6" spans="1:9" ht="33.75">
      <c r="A6" s="17" t="s">
        <v>1617</v>
      </c>
      <c r="B6" s="18" t="s">
        <v>1481</v>
      </c>
      <c r="C6" s="19"/>
      <c r="D6" s="29"/>
      <c r="E6" s="29"/>
      <c r="F6" s="29">
        <f aca="true" t="shared" si="0" ref="F6:F50">D6*E6</f>
        <v>0</v>
      </c>
      <c r="G6" s="21" t="s">
        <v>153</v>
      </c>
      <c r="H6" s="22" t="s">
        <v>154</v>
      </c>
      <c r="I6" s="23" t="s">
        <v>984</v>
      </c>
    </row>
    <row r="7" spans="1:9" ht="56.25">
      <c r="A7" s="17" t="s">
        <v>808</v>
      </c>
      <c r="B7" s="18" t="s">
        <v>2610</v>
      </c>
      <c r="C7" s="19"/>
      <c r="D7" s="29"/>
      <c r="E7" s="29"/>
      <c r="F7" s="29">
        <f t="shared" si="0"/>
        <v>0</v>
      </c>
      <c r="G7" s="21"/>
      <c r="H7" s="22"/>
      <c r="I7" s="23" t="s">
        <v>2567</v>
      </c>
    </row>
    <row r="8" spans="1:9" ht="45">
      <c r="A8" s="17" t="s">
        <v>909</v>
      </c>
      <c r="B8" s="18" t="s">
        <v>2536</v>
      </c>
      <c r="C8" s="19"/>
      <c r="D8" s="29"/>
      <c r="E8" s="29"/>
      <c r="F8" s="29">
        <f t="shared" si="0"/>
        <v>0</v>
      </c>
      <c r="G8" s="21" t="s">
        <v>155</v>
      </c>
      <c r="H8" s="22" t="s">
        <v>156</v>
      </c>
      <c r="I8" s="23" t="s">
        <v>985</v>
      </c>
    </row>
    <row r="9" spans="1:9" ht="45">
      <c r="A9" s="17" t="s">
        <v>909</v>
      </c>
      <c r="B9" s="18" t="s">
        <v>1234</v>
      </c>
      <c r="C9" s="19">
        <v>39433</v>
      </c>
      <c r="D9" s="29">
        <v>1</v>
      </c>
      <c r="E9" s="29"/>
      <c r="F9" s="29">
        <f t="shared" si="0"/>
        <v>0</v>
      </c>
      <c r="G9" s="21" t="s">
        <v>157</v>
      </c>
      <c r="H9" s="22" t="s">
        <v>158</v>
      </c>
      <c r="I9" s="23" t="s">
        <v>986</v>
      </c>
    </row>
    <row r="10" spans="1:9" ht="45">
      <c r="A10" s="17" t="s">
        <v>910</v>
      </c>
      <c r="B10" s="18" t="s">
        <v>2537</v>
      </c>
      <c r="C10" s="19">
        <v>39434</v>
      </c>
      <c r="D10" s="29">
        <v>1</v>
      </c>
      <c r="E10" s="29">
        <v>0</v>
      </c>
      <c r="F10" s="29">
        <f t="shared" si="0"/>
        <v>0</v>
      </c>
      <c r="G10" s="21" t="s">
        <v>159</v>
      </c>
      <c r="H10" s="22" t="s">
        <v>160</v>
      </c>
      <c r="I10" s="23" t="s">
        <v>355</v>
      </c>
    </row>
    <row r="11" spans="1:9" ht="45">
      <c r="A11" s="17" t="s">
        <v>2545</v>
      </c>
      <c r="B11" s="18" t="s">
        <v>1482</v>
      </c>
      <c r="C11" s="19"/>
      <c r="D11" s="29"/>
      <c r="E11" s="29"/>
      <c r="F11" s="29">
        <f t="shared" si="0"/>
        <v>0</v>
      </c>
      <c r="G11" s="21" t="s">
        <v>161</v>
      </c>
      <c r="H11" s="22" t="s">
        <v>162</v>
      </c>
      <c r="I11" s="23" t="s">
        <v>987</v>
      </c>
    </row>
    <row r="12" spans="1:9" ht="56.25">
      <c r="A12" s="17" t="s">
        <v>911</v>
      </c>
      <c r="B12" s="18" t="s">
        <v>2538</v>
      </c>
      <c r="C12" s="19">
        <v>39452</v>
      </c>
      <c r="D12" s="29">
        <v>21</v>
      </c>
      <c r="E12" s="29">
        <v>10000</v>
      </c>
      <c r="F12" s="29">
        <f t="shared" si="0"/>
        <v>210000</v>
      </c>
      <c r="G12" s="21" t="s">
        <v>163</v>
      </c>
      <c r="H12" s="22" t="s">
        <v>164</v>
      </c>
      <c r="I12" s="23" t="s">
        <v>1448</v>
      </c>
    </row>
    <row r="13" spans="1:9" ht="45">
      <c r="A13" s="17" t="s">
        <v>911</v>
      </c>
      <c r="B13" s="18" t="s">
        <v>2539</v>
      </c>
      <c r="C13" s="19">
        <v>39435</v>
      </c>
      <c r="D13" s="29">
        <v>3</v>
      </c>
      <c r="E13" s="29">
        <v>8000</v>
      </c>
      <c r="F13" s="29">
        <f t="shared" si="0"/>
        <v>24000</v>
      </c>
      <c r="G13" s="21" t="s">
        <v>165</v>
      </c>
      <c r="H13" s="22" t="s">
        <v>166</v>
      </c>
      <c r="I13" s="23" t="s">
        <v>1449</v>
      </c>
    </row>
    <row r="14" spans="1:9" ht="56.25">
      <c r="A14" s="17" t="s">
        <v>911</v>
      </c>
      <c r="B14" s="18" t="s">
        <v>2540</v>
      </c>
      <c r="C14" s="19"/>
      <c r="D14" s="29"/>
      <c r="E14" s="29"/>
      <c r="F14" s="29">
        <f t="shared" si="0"/>
        <v>0</v>
      </c>
      <c r="G14" s="21" t="s">
        <v>167</v>
      </c>
      <c r="H14" s="22" t="s">
        <v>168</v>
      </c>
      <c r="I14" s="23" t="s">
        <v>1450</v>
      </c>
    </row>
    <row r="15" spans="1:9" ht="78.75">
      <c r="A15" s="17" t="s">
        <v>911</v>
      </c>
      <c r="B15" s="18" t="s">
        <v>560</v>
      </c>
      <c r="C15" s="19"/>
      <c r="D15" s="29"/>
      <c r="E15" s="29"/>
      <c r="F15" s="29">
        <f t="shared" si="0"/>
        <v>0</v>
      </c>
      <c r="G15" s="21" t="s">
        <v>169</v>
      </c>
      <c r="H15" s="22" t="s">
        <v>170</v>
      </c>
      <c r="I15" s="23" t="s">
        <v>1451</v>
      </c>
    </row>
    <row r="16" spans="1:9" ht="12.75">
      <c r="A16" s="17" t="s">
        <v>911</v>
      </c>
      <c r="B16" s="18" t="s">
        <v>1452</v>
      </c>
      <c r="C16" s="19"/>
      <c r="D16" s="29"/>
      <c r="E16" s="29"/>
      <c r="F16" s="29">
        <f t="shared" si="0"/>
        <v>0</v>
      </c>
      <c r="G16" s="21" t="s">
        <v>171</v>
      </c>
      <c r="H16" s="22" t="s">
        <v>172</v>
      </c>
      <c r="I16" s="23" t="s">
        <v>1453</v>
      </c>
    </row>
    <row r="17" spans="1:9" ht="56.25">
      <c r="A17" s="17" t="s">
        <v>911</v>
      </c>
      <c r="B17" s="35" t="s">
        <v>1230</v>
      </c>
      <c r="C17" s="19"/>
      <c r="D17" s="29"/>
      <c r="E17" s="29"/>
      <c r="F17" s="29">
        <f t="shared" si="0"/>
        <v>0</v>
      </c>
      <c r="G17" s="21" t="s">
        <v>173</v>
      </c>
      <c r="H17" s="22" t="s">
        <v>174</v>
      </c>
      <c r="I17" s="23" t="s">
        <v>1235</v>
      </c>
    </row>
    <row r="18" spans="1:9" ht="12.75">
      <c r="A18" s="17" t="s">
        <v>911</v>
      </c>
      <c r="B18" s="18" t="s">
        <v>1028</v>
      </c>
      <c r="C18" s="19"/>
      <c r="D18" s="29"/>
      <c r="E18" s="29"/>
      <c r="F18" s="29">
        <f>D18*E18</f>
        <v>0</v>
      </c>
      <c r="G18" s="21" t="s">
        <v>1030</v>
      </c>
      <c r="H18" s="22" t="s">
        <v>1031</v>
      </c>
      <c r="I18" s="23" t="s">
        <v>1029</v>
      </c>
    </row>
    <row r="19" spans="1:9" ht="45">
      <c r="A19" s="17" t="s">
        <v>911</v>
      </c>
      <c r="B19" s="18" t="s">
        <v>2541</v>
      </c>
      <c r="C19" s="19"/>
      <c r="D19" s="29"/>
      <c r="E19" s="29"/>
      <c r="F19" s="29">
        <f t="shared" si="0"/>
        <v>0</v>
      </c>
      <c r="G19" s="21" t="s">
        <v>175</v>
      </c>
      <c r="H19" s="22" t="s">
        <v>176</v>
      </c>
      <c r="I19" s="23" t="s">
        <v>1236</v>
      </c>
    </row>
    <row r="20" spans="1:9" ht="22.5">
      <c r="A20" s="17" t="s">
        <v>911</v>
      </c>
      <c r="B20" s="18" t="s">
        <v>1232</v>
      </c>
      <c r="C20" s="19"/>
      <c r="D20" s="29"/>
      <c r="E20" s="29"/>
      <c r="F20" s="29">
        <f t="shared" si="0"/>
        <v>0</v>
      </c>
      <c r="G20" s="21" t="s">
        <v>179</v>
      </c>
      <c r="H20" s="22" t="s">
        <v>180</v>
      </c>
      <c r="I20" s="23" t="s">
        <v>1237</v>
      </c>
    </row>
    <row r="21" spans="1:9" ht="45">
      <c r="A21" s="17" t="s">
        <v>911</v>
      </c>
      <c r="B21" s="18" t="s">
        <v>1233</v>
      </c>
      <c r="C21" s="19"/>
      <c r="D21" s="29"/>
      <c r="E21" s="29"/>
      <c r="F21" s="29">
        <f t="shared" si="0"/>
        <v>0</v>
      </c>
      <c r="G21" s="21" t="s">
        <v>181</v>
      </c>
      <c r="H21" s="22" t="s">
        <v>182</v>
      </c>
      <c r="I21" s="23" t="s">
        <v>1238</v>
      </c>
    </row>
    <row r="22" spans="1:9" ht="33.75">
      <c r="A22" s="17" t="s">
        <v>911</v>
      </c>
      <c r="B22" s="18" t="s">
        <v>2543</v>
      </c>
      <c r="C22" s="19"/>
      <c r="D22" s="29"/>
      <c r="E22" s="29"/>
      <c r="F22" s="29">
        <f t="shared" si="0"/>
        <v>0</v>
      </c>
      <c r="G22" s="21" t="s">
        <v>183</v>
      </c>
      <c r="H22" s="22" t="s">
        <v>184</v>
      </c>
      <c r="I22" s="23" t="s">
        <v>1239</v>
      </c>
    </row>
    <row r="23" spans="1:9" ht="12.75">
      <c r="A23" s="17" t="s">
        <v>911</v>
      </c>
      <c r="B23" s="18" t="s">
        <v>2544</v>
      </c>
      <c r="C23" s="19"/>
      <c r="D23" s="29"/>
      <c r="E23" s="29"/>
      <c r="F23" s="29">
        <f t="shared" si="0"/>
        <v>0</v>
      </c>
      <c r="G23" s="21" t="s">
        <v>185</v>
      </c>
      <c r="H23" s="22" t="s">
        <v>186</v>
      </c>
      <c r="I23" s="23" t="s">
        <v>1240</v>
      </c>
    </row>
    <row r="24" spans="1:9" ht="12.75">
      <c r="A24" s="17" t="s">
        <v>911</v>
      </c>
      <c r="B24" s="18" t="s">
        <v>561</v>
      </c>
      <c r="C24" s="19"/>
      <c r="D24" s="29"/>
      <c r="E24" s="29"/>
      <c r="F24" s="29">
        <f t="shared" si="0"/>
        <v>0</v>
      </c>
      <c r="G24" s="21" t="s">
        <v>187</v>
      </c>
      <c r="H24" s="22" t="s">
        <v>188</v>
      </c>
      <c r="I24" s="23" t="s">
        <v>561</v>
      </c>
    </row>
    <row r="25" spans="1:9" ht="101.25">
      <c r="A25" s="17" t="s">
        <v>911</v>
      </c>
      <c r="B25" s="18" t="s">
        <v>2546</v>
      </c>
      <c r="C25" s="19"/>
      <c r="D25" s="29"/>
      <c r="E25" s="29"/>
      <c r="F25" s="29">
        <f t="shared" si="0"/>
        <v>0</v>
      </c>
      <c r="G25" s="21" t="s">
        <v>189</v>
      </c>
      <c r="H25" s="22" t="s">
        <v>190</v>
      </c>
      <c r="I25" s="23" t="s">
        <v>2449</v>
      </c>
    </row>
    <row r="26" spans="1:9" ht="12.75">
      <c r="A26" s="17" t="s">
        <v>911</v>
      </c>
      <c r="B26" s="35" t="s">
        <v>2547</v>
      </c>
      <c r="C26" s="19"/>
      <c r="D26" s="29"/>
      <c r="E26" s="29"/>
      <c r="F26" s="29">
        <f t="shared" si="0"/>
        <v>0</v>
      </c>
      <c r="G26" s="21" t="s">
        <v>191</v>
      </c>
      <c r="H26" s="22" t="s">
        <v>192</v>
      </c>
      <c r="I26" s="23" t="s">
        <v>1241</v>
      </c>
    </row>
    <row r="27" spans="1:9" ht="33.75">
      <c r="A27" s="17" t="s">
        <v>911</v>
      </c>
      <c r="B27" s="18" t="s">
        <v>557</v>
      </c>
      <c r="C27" s="19"/>
      <c r="D27" s="29"/>
      <c r="E27" s="29"/>
      <c r="F27" s="29">
        <f t="shared" si="0"/>
        <v>0</v>
      </c>
      <c r="G27" s="21" t="s">
        <v>193</v>
      </c>
      <c r="H27" s="22" t="s">
        <v>194</v>
      </c>
      <c r="I27" s="23" t="s">
        <v>1242</v>
      </c>
    </row>
    <row r="28" spans="1:9" ht="22.5">
      <c r="A28" s="17" t="s">
        <v>911</v>
      </c>
      <c r="B28" s="18" t="s">
        <v>558</v>
      </c>
      <c r="C28" s="19"/>
      <c r="D28" s="29"/>
      <c r="E28" s="29"/>
      <c r="F28" s="29">
        <f t="shared" si="0"/>
        <v>0</v>
      </c>
      <c r="G28" s="21" t="s">
        <v>195</v>
      </c>
      <c r="H28" s="22" t="s">
        <v>196</v>
      </c>
      <c r="I28" s="23" t="s">
        <v>1243</v>
      </c>
    </row>
    <row r="29" spans="1:9" ht="12.75">
      <c r="A29" s="17" t="s">
        <v>911</v>
      </c>
      <c r="B29" s="18" t="s">
        <v>559</v>
      </c>
      <c r="C29" s="19"/>
      <c r="D29" s="29"/>
      <c r="E29" s="29"/>
      <c r="F29" s="29">
        <f t="shared" si="0"/>
        <v>0</v>
      </c>
      <c r="G29" s="21" t="s">
        <v>197</v>
      </c>
      <c r="H29" s="22" t="s">
        <v>198</v>
      </c>
      <c r="I29" s="23" t="s">
        <v>1240</v>
      </c>
    </row>
    <row r="30" spans="1:9" ht="12.75">
      <c r="A30" s="17" t="s">
        <v>911</v>
      </c>
      <c r="B30" s="18" t="s">
        <v>1713</v>
      </c>
      <c r="C30" s="19">
        <v>39496</v>
      </c>
      <c r="D30" s="29">
        <v>3</v>
      </c>
      <c r="E30" s="29">
        <v>0</v>
      </c>
      <c r="F30" s="29">
        <f aca="true" t="shared" si="1" ref="F30:F49">D30*E30</f>
        <v>0</v>
      </c>
      <c r="G30" s="21" t="s">
        <v>227</v>
      </c>
      <c r="H30" s="22" t="s">
        <v>228</v>
      </c>
      <c r="I30" s="23" t="s">
        <v>354</v>
      </c>
    </row>
    <row r="31" spans="1:9" ht="25.5">
      <c r="A31" s="17" t="s">
        <v>911</v>
      </c>
      <c r="B31" s="18" t="s">
        <v>1714</v>
      </c>
      <c r="C31" s="19">
        <v>39559</v>
      </c>
      <c r="D31" s="29">
        <v>3</v>
      </c>
      <c r="E31" s="29"/>
      <c r="F31" s="29">
        <f t="shared" si="1"/>
        <v>0</v>
      </c>
      <c r="G31" s="21" t="s">
        <v>229</v>
      </c>
      <c r="H31" s="22" t="s">
        <v>230</v>
      </c>
      <c r="I31" s="23" t="s">
        <v>354</v>
      </c>
    </row>
    <row r="32" spans="1:9" ht="12.75">
      <c r="A32" s="17" t="s">
        <v>911</v>
      </c>
      <c r="B32" s="18" t="s">
        <v>1720</v>
      </c>
      <c r="C32" s="19"/>
      <c r="D32" s="29"/>
      <c r="E32" s="29"/>
      <c r="F32" s="29">
        <f t="shared" si="1"/>
        <v>0</v>
      </c>
      <c r="G32" s="21" t="s">
        <v>231</v>
      </c>
      <c r="H32" s="22" t="s">
        <v>232</v>
      </c>
      <c r="I32" s="23" t="s">
        <v>1721</v>
      </c>
    </row>
    <row r="33" spans="1:9" ht="12.75">
      <c r="A33" s="17" t="s">
        <v>911</v>
      </c>
      <c r="B33" s="18" t="s">
        <v>1715</v>
      </c>
      <c r="C33" s="19"/>
      <c r="D33" s="29"/>
      <c r="E33" s="29"/>
      <c r="F33" s="29">
        <f t="shared" si="1"/>
        <v>0</v>
      </c>
      <c r="G33" s="21" t="s">
        <v>233</v>
      </c>
      <c r="H33" s="22" t="s">
        <v>234</v>
      </c>
      <c r="I33" s="23" t="s">
        <v>3074</v>
      </c>
    </row>
    <row r="34" spans="1:9" ht="12.75">
      <c r="A34" s="17" t="s">
        <v>911</v>
      </c>
      <c r="B34" s="18" t="s">
        <v>789</v>
      </c>
      <c r="C34" s="19"/>
      <c r="D34" s="29"/>
      <c r="E34" s="29"/>
      <c r="F34" s="29">
        <f t="shared" si="1"/>
        <v>0</v>
      </c>
      <c r="G34" s="21" t="s">
        <v>177</v>
      </c>
      <c r="H34" s="22" t="s">
        <v>178</v>
      </c>
      <c r="I34" s="23" t="s">
        <v>3358</v>
      </c>
    </row>
    <row r="35" spans="1:9" ht="22.5">
      <c r="A35" s="17" t="s">
        <v>911</v>
      </c>
      <c r="B35" s="18" t="s">
        <v>1716</v>
      </c>
      <c r="C35" s="19"/>
      <c r="D35" s="29"/>
      <c r="E35" s="29"/>
      <c r="F35" s="29">
        <f t="shared" si="1"/>
        <v>0</v>
      </c>
      <c r="G35" s="21" t="s">
        <v>235</v>
      </c>
      <c r="H35" s="22" t="s">
        <v>236</v>
      </c>
      <c r="I35" s="23" t="s">
        <v>3357</v>
      </c>
    </row>
    <row r="36" spans="1:9" ht="12.75">
      <c r="A36" s="17" t="s">
        <v>911</v>
      </c>
      <c r="B36" s="18" t="s">
        <v>1729</v>
      </c>
      <c r="C36" s="19"/>
      <c r="D36" s="29"/>
      <c r="E36" s="29"/>
      <c r="F36" s="29">
        <f t="shared" si="1"/>
        <v>0</v>
      </c>
      <c r="G36" s="21" t="s">
        <v>163</v>
      </c>
      <c r="H36" s="22" t="s">
        <v>164</v>
      </c>
      <c r="I36" s="23" t="s">
        <v>1730</v>
      </c>
    </row>
    <row r="37" spans="1:9" ht="12.75">
      <c r="A37" s="17" t="s">
        <v>911</v>
      </c>
      <c r="B37" s="18" t="s">
        <v>1717</v>
      </c>
      <c r="C37" s="19"/>
      <c r="D37" s="29"/>
      <c r="E37" s="29"/>
      <c r="F37" s="29">
        <f t="shared" si="1"/>
        <v>0</v>
      </c>
      <c r="G37" s="21" t="s">
        <v>237</v>
      </c>
      <c r="H37" s="22" t="s">
        <v>238</v>
      </c>
      <c r="I37" s="23" t="s">
        <v>3074</v>
      </c>
    </row>
    <row r="38" spans="1:9" ht="12.75">
      <c r="A38" s="17" t="s">
        <v>911</v>
      </c>
      <c r="B38" s="18" t="s">
        <v>1718</v>
      </c>
      <c r="C38" s="19"/>
      <c r="D38" s="29"/>
      <c r="E38" s="29"/>
      <c r="F38" s="29">
        <f t="shared" si="1"/>
        <v>0</v>
      </c>
      <c r="G38" s="21" t="s">
        <v>239</v>
      </c>
      <c r="H38" s="22" t="s">
        <v>240</v>
      </c>
      <c r="I38" s="23" t="s">
        <v>1719</v>
      </c>
    </row>
    <row r="39" spans="1:9" ht="22.5">
      <c r="A39" s="17" t="s">
        <v>911</v>
      </c>
      <c r="B39" s="18" t="s">
        <v>1723</v>
      </c>
      <c r="C39" s="19"/>
      <c r="D39" s="29"/>
      <c r="E39" s="29"/>
      <c r="F39" s="29">
        <f>D39*E39</f>
        <v>0</v>
      </c>
      <c r="G39" s="21" t="s">
        <v>243</v>
      </c>
      <c r="H39" s="22" t="s">
        <v>244</v>
      </c>
      <c r="I39" s="23" t="s">
        <v>1724</v>
      </c>
    </row>
    <row r="40" spans="1:9" ht="33.75">
      <c r="A40" s="17" t="s">
        <v>911</v>
      </c>
      <c r="B40" s="18" t="s">
        <v>1722</v>
      </c>
      <c r="C40" s="19" t="s">
        <v>3073</v>
      </c>
      <c r="D40" s="29">
        <v>2</v>
      </c>
      <c r="E40" s="29">
        <v>20000</v>
      </c>
      <c r="F40" s="29">
        <f t="shared" si="1"/>
        <v>40000</v>
      </c>
      <c r="G40" s="21" t="s">
        <v>241</v>
      </c>
      <c r="H40" s="22" t="s">
        <v>242</v>
      </c>
      <c r="I40" s="23" t="s">
        <v>3072</v>
      </c>
    </row>
    <row r="41" spans="1:9" ht="12.75">
      <c r="A41" s="17" t="s">
        <v>911</v>
      </c>
      <c r="B41" s="18" t="s">
        <v>3147</v>
      </c>
      <c r="C41" s="19">
        <v>39506</v>
      </c>
      <c r="D41" s="29">
        <v>2</v>
      </c>
      <c r="E41" s="29"/>
      <c r="F41" s="29">
        <f t="shared" si="1"/>
        <v>0</v>
      </c>
      <c r="G41" s="21"/>
      <c r="H41" s="22"/>
      <c r="I41" s="23" t="s">
        <v>3148</v>
      </c>
    </row>
    <row r="42" spans="1:9" ht="12.75">
      <c r="A42" s="17" t="s">
        <v>911</v>
      </c>
      <c r="B42" s="18" t="s">
        <v>1725</v>
      </c>
      <c r="C42" s="19"/>
      <c r="D42" s="29"/>
      <c r="E42" s="29"/>
      <c r="F42" s="29">
        <f t="shared" si="1"/>
        <v>0</v>
      </c>
      <c r="G42" s="21" t="s">
        <v>245</v>
      </c>
      <c r="H42" s="22" t="s">
        <v>190</v>
      </c>
      <c r="I42" s="23" t="s">
        <v>1727</v>
      </c>
    </row>
    <row r="43" spans="1:9" ht="22.5">
      <c r="A43" s="17" t="s">
        <v>911</v>
      </c>
      <c r="B43" s="18" t="s">
        <v>1726</v>
      </c>
      <c r="C43" s="19"/>
      <c r="D43" s="29"/>
      <c r="E43" s="29"/>
      <c r="F43" s="29">
        <f t="shared" si="1"/>
        <v>0</v>
      </c>
      <c r="G43" s="21" t="s">
        <v>756</v>
      </c>
      <c r="H43" s="22" t="s">
        <v>757</v>
      </c>
      <c r="I43" s="23" t="s">
        <v>1728</v>
      </c>
    </row>
    <row r="44" spans="1:9" ht="12.75">
      <c r="A44" s="17" t="s">
        <v>911</v>
      </c>
      <c r="B44" s="18" t="s">
        <v>1454</v>
      </c>
      <c r="C44" s="19"/>
      <c r="D44" s="29"/>
      <c r="E44" s="29"/>
      <c r="F44" s="29">
        <f t="shared" si="1"/>
        <v>0</v>
      </c>
      <c r="G44" s="21" t="s">
        <v>758</v>
      </c>
      <c r="H44" s="22" t="s">
        <v>759</v>
      </c>
      <c r="I44" s="23" t="s">
        <v>1455</v>
      </c>
    </row>
    <row r="45" spans="1:9" ht="12.75">
      <c r="A45" s="17" t="s">
        <v>911</v>
      </c>
      <c r="B45" s="18" t="s">
        <v>1457</v>
      </c>
      <c r="C45" s="19"/>
      <c r="D45" s="29"/>
      <c r="E45" s="29"/>
      <c r="F45" s="29">
        <f t="shared" si="1"/>
        <v>0</v>
      </c>
      <c r="G45" s="21" t="s">
        <v>760</v>
      </c>
      <c r="H45" s="22" t="s">
        <v>761</v>
      </c>
      <c r="I45" s="23" t="s">
        <v>1456</v>
      </c>
    </row>
    <row r="46" spans="1:9" ht="12.75">
      <c r="A46" s="17" t="s">
        <v>911</v>
      </c>
      <c r="B46" s="18" t="s">
        <v>1022</v>
      </c>
      <c r="C46" s="19"/>
      <c r="D46" s="29"/>
      <c r="E46" s="29"/>
      <c r="F46" s="29">
        <f t="shared" si="1"/>
        <v>0</v>
      </c>
      <c r="G46" s="21" t="s">
        <v>1024</v>
      </c>
      <c r="H46" s="22" t="s">
        <v>1025</v>
      </c>
      <c r="I46" s="23" t="s">
        <v>1023</v>
      </c>
    </row>
    <row r="47" spans="1:9" ht="12.75">
      <c r="A47" s="17" t="s">
        <v>911</v>
      </c>
      <c r="B47" s="18" t="s">
        <v>1022</v>
      </c>
      <c r="C47" s="19"/>
      <c r="D47" s="29"/>
      <c r="E47" s="29"/>
      <c r="F47" s="29">
        <f t="shared" si="1"/>
        <v>0</v>
      </c>
      <c r="G47" s="21" t="s">
        <v>1026</v>
      </c>
      <c r="H47" s="22" t="s">
        <v>1027</v>
      </c>
      <c r="I47" s="23" t="s">
        <v>1023</v>
      </c>
    </row>
    <row r="48" spans="1:9" ht="33.75">
      <c r="A48" s="17" t="s">
        <v>911</v>
      </c>
      <c r="B48" s="18" t="s">
        <v>1675</v>
      </c>
      <c r="C48" s="19">
        <v>39500</v>
      </c>
      <c r="D48" s="29">
        <v>1</v>
      </c>
      <c r="E48" s="29">
        <v>3000</v>
      </c>
      <c r="F48" s="29">
        <f t="shared" si="1"/>
        <v>3000</v>
      </c>
      <c r="G48" s="21" t="s">
        <v>762</v>
      </c>
      <c r="H48" s="22" t="s">
        <v>763</v>
      </c>
      <c r="I48" s="23" t="s">
        <v>1458</v>
      </c>
    </row>
    <row r="49" spans="1:9" ht="12.75">
      <c r="A49" s="17" t="s">
        <v>911</v>
      </c>
      <c r="B49" s="18" t="s">
        <v>1483</v>
      </c>
      <c r="C49" s="19"/>
      <c r="D49" s="29"/>
      <c r="E49" s="29"/>
      <c r="F49" s="29">
        <f t="shared" si="1"/>
        <v>0</v>
      </c>
      <c r="G49" s="21" t="s">
        <v>764</v>
      </c>
      <c r="H49" s="22" t="s">
        <v>765</v>
      </c>
      <c r="I49" s="23" t="s">
        <v>1484</v>
      </c>
    </row>
    <row r="50" spans="1:9" ht="12.75">
      <c r="A50" s="17" t="s">
        <v>1411</v>
      </c>
      <c r="B50" s="18" t="s">
        <v>1412</v>
      </c>
      <c r="C50" s="19"/>
      <c r="D50" s="29"/>
      <c r="E50" s="29"/>
      <c r="F50" s="29">
        <f t="shared" si="0"/>
        <v>0</v>
      </c>
      <c r="G50" s="21" t="s">
        <v>1414</v>
      </c>
      <c r="H50" s="22" t="s">
        <v>1415</v>
      </c>
      <c r="I50" s="23" t="s">
        <v>1413</v>
      </c>
    </row>
    <row r="51" spans="1:9" ht="12.75">
      <c r="A51" s="17" t="s">
        <v>2392</v>
      </c>
      <c r="B51" s="18" t="s">
        <v>2393</v>
      </c>
      <c r="C51" s="19"/>
      <c r="D51" s="29"/>
      <c r="E51" s="29"/>
      <c r="F51" s="29">
        <f>D51*E51</f>
        <v>0</v>
      </c>
      <c r="G51" s="21" t="s">
        <v>2394</v>
      </c>
      <c r="H51" s="22" t="s">
        <v>2395</v>
      </c>
      <c r="I51" s="23" t="s">
        <v>2396</v>
      </c>
    </row>
    <row r="52" spans="1:9" ht="67.5">
      <c r="A52" s="17" t="s">
        <v>2548</v>
      </c>
      <c r="B52" s="18" t="s">
        <v>2549</v>
      </c>
      <c r="C52" s="19">
        <v>39438</v>
      </c>
      <c r="D52" s="29">
        <v>2</v>
      </c>
      <c r="E52" s="29">
        <v>13000</v>
      </c>
      <c r="F52" s="29">
        <f>D52*E52</f>
        <v>26000</v>
      </c>
      <c r="G52" s="21" t="s">
        <v>199</v>
      </c>
      <c r="H52" s="22" t="s">
        <v>200</v>
      </c>
      <c r="I52" s="23" t="s">
        <v>1244</v>
      </c>
    </row>
    <row r="53" spans="1:9" ht="56.25">
      <c r="A53" s="17" t="s">
        <v>2548</v>
      </c>
      <c r="B53" s="18" t="s">
        <v>2550</v>
      </c>
      <c r="C53" s="19">
        <v>39443</v>
      </c>
      <c r="D53" s="29">
        <v>1</v>
      </c>
      <c r="E53" s="29">
        <v>0</v>
      </c>
      <c r="F53" s="29">
        <f aca="true" t="shared" si="2" ref="F53:F76">D53*E53</f>
        <v>0</v>
      </c>
      <c r="G53" s="21" t="s">
        <v>201</v>
      </c>
      <c r="H53" s="22" t="s">
        <v>202</v>
      </c>
      <c r="I53" s="23" t="s">
        <v>1245</v>
      </c>
    </row>
    <row r="54" spans="1:9" ht="22.5">
      <c r="A54" s="17" t="s">
        <v>2548</v>
      </c>
      <c r="B54" s="18" t="s">
        <v>2542</v>
      </c>
      <c r="C54" s="19"/>
      <c r="D54" s="29"/>
      <c r="E54" s="29"/>
      <c r="F54" s="29">
        <f t="shared" si="2"/>
        <v>0</v>
      </c>
      <c r="G54" s="21" t="s">
        <v>203</v>
      </c>
      <c r="H54" s="22" t="s">
        <v>204</v>
      </c>
      <c r="I54" s="23" t="s">
        <v>1246</v>
      </c>
    </row>
    <row r="55" spans="1:9" ht="22.5">
      <c r="A55" s="17" t="s">
        <v>2548</v>
      </c>
      <c r="B55" s="18" t="s">
        <v>789</v>
      </c>
      <c r="C55" s="19"/>
      <c r="D55" s="29"/>
      <c r="E55" s="29"/>
      <c r="F55" s="29">
        <f t="shared" si="2"/>
        <v>0</v>
      </c>
      <c r="G55" s="21" t="s">
        <v>205</v>
      </c>
      <c r="H55" s="22" t="s">
        <v>206</v>
      </c>
      <c r="I55" s="23" t="s">
        <v>1247</v>
      </c>
    </row>
    <row r="56" spans="1:9" ht="12.75">
      <c r="A56" s="17" t="s">
        <v>2548</v>
      </c>
      <c r="B56" s="18" t="s">
        <v>2397</v>
      </c>
      <c r="C56" s="19"/>
      <c r="D56" s="29"/>
      <c r="E56" s="29"/>
      <c r="F56" s="29">
        <f>D56*E56</f>
        <v>0</v>
      </c>
      <c r="G56" s="21" t="s">
        <v>2402</v>
      </c>
      <c r="H56" s="22" t="s">
        <v>2403</v>
      </c>
      <c r="I56" s="23" t="s">
        <v>2400</v>
      </c>
    </row>
    <row r="57" spans="1:9" ht="12.75">
      <c r="A57" s="17" t="s">
        <v>2548</v>
      </c>
      <c r="B57" s="18" t="s">
        <v>2399</v>
      </c>
      <c r="C57" s="19"/>
      <c r="D57" s="29"/>
      <c r="E57" s="29"/>
      <c r="F57" s="29">
        <f>D57*E57</f>
        <v>0</v>
      </c>
      <c r="G57" s="21" t="s">
        <v>2404</v>
      </c>
      <c r="H57" s="22" t="s">
        <v>2405</v>
      </c>
      <c r="I57" s="23" t="s">
        <v>2400</v>
      </c>
    </row>
    <row r="58" spans="1:9" ht="12.75">
      <c r="A58" s="17" t="s">
        <v>2548</v>
      </c>
      <c r="B58" s="18" t="s">
        <v>2398</v>
      </c>
      <c r="C58" s="19"/>
      <c r="D58" s="29"/>
      <c r="E58" s="29"/>
      <c r="F58" s="29">
        <f>D58*E58</f>
        <v>0</v>
      </c>
      <c r="G58" s="21" t="s">
        <v>2406</v>
      </c>
      <c r="H58" s="22" t="s">
        <v>2407</v>
      </c>
      <c r="I58" s="23" t="s">
        <v>2401</v>
      </c>
    </row>
    <row r="59" spans="1:9" ht="12.75">
      <c r="A59" s="17" t="s">
        <v>2548</v>
      </c>
      <c r="B59" s="18" t="s">
        <v>2411</v>
      </c>
      <c r="C59" s="19"/>
      <c r="D59" s="29"/>
      <c r="E59" s="29"/>
      <c r="F59" s="29"/>
      <c r="G59" s="21" t="s">
        <v>2408</v>
      </c>
      <c r="H59" s="22" t="s">
        <v>2409</v>
      </c>
      <c r="I59" s="23" t="s">
        <v>2410</v>
      </c>
    </row>
    <row r="60" spans="1:9" ht="12.75">
      <c r="A60" s="17" t="s">
        <v>2551</v>
      </c>
      <c r="B60" s="18" t="s">
        <v>2552</v>
      </c>
      <c r="C60" s="19"/>
      <c r="D60" s="29"/>
      <c r="E60" s="29"/>
      <c r="F60" s="29">
        <f t="shared" si="2"/>
        <v>0</v>
      </c>
      <c r="G60" s="21" t="s">
        <v>207</v>
      </c>
      <c r="H60" s="22" t="s">
        <v>208</v>
      </c>
      <c r="I60" s="23" t="s">
        <v>1248</v>
      </c>
    </row>
    <row r="61" spans="1:9" ht="33.75">
      <c r="A61" s="17" t="s">
        <v>2553</v>
      </c>
      <c r="B61" s="35" t="s">
        <v>2554</v>
      </c>
      <c r="C61" s="19"/>
      <c r="D61" s="29"/>
      <c r="E61" s="29"/>
      <c r="F61" s="29">
        <f t="shared" si="2"/>
        <v>0</v>
      </c>
      <c r="G61" s="21" t="s">
        <v>209</v>
      </c>
      <c r="H61" s="22" t="s">
        <v>210</v>
      </c>
      <c r="I61" s="23" t="s">
        <v>1249</v>
      </c>
    </row>
    <row r="62" spans="1:9" ht="78.75">
      <c r="A62" s="17" t="s">
        <v>3206</v>
      </c>
      <c r="B62" s="35" t="s">
        <v>1231</v>
      </c>
      <c r="C62" s="19"/>
      <c r="D62" s="29"/>
      <c r="E62" s="29"/>
      <c r="F62" s="29">
        <f t="shared" si="2"/>
        <v>0</v>
      </c>
      <c r="G62" s="21" t="s">
        <v>211</v>
      </c>
      <c r="H62" s="22" t="s">
        <v>212</v>
      </c>
      <c r="I62" s="23" t="s">
        <v>1250</v>
      </c>
    </row>
    <row r="63" spans="1:9" ht="33.75">
      <c r="A63" s="17" t="s">
        <v>3206</v>
      </c>
      <c r="B63" s="35" t="s">
        <v>3240</v>
      </c>
      <c r="C63" s="19">
        <v>39439</v>
      </c>
      <c r="D63" s="29">
        <v>1</v>
      </c>
      <c r="E63" s="29">
        <v>0</v>
      </c>
      <c r="F63" s="29">
        <f t="shared" si="2"/>
        <v>0</v>
      </c>
      <c r="G63" s="21" t="s">
        <v>213</v>
      </c>
      <c r="H63" s="22" t="s">
        <v>214</v>
      </c>
      <c r="I63" s="23" t="s">
        <v>1462</v>
      </c>
    </row>
    <row r="64" spans="1:9" ht="67.5">
      <c r="A64" s="17" t="s">
        <v>3143</v>
      </c>
      <c r="B64" s="35" t="s">
        <v>3144</v>
      </c>
      <c r="C64" s="19">
        <v>39444</v>
      </c>
      <c r="D64" s="29">
        <v>1</v>
      </c>
      <c r="E64" s="29">
        <v>60000</v>
      </c>
      <c r="F64" s="29">
        <f t="shared" si="2"/>
        <v>60000</v>
      </c>
      <c r="G64" s="21" t="s">
        <v>215</v>
      </c>
      <c r="H64" s="22" t="s">
        <v>216</v>
      </c>
      <c r="I64" s="23" t="s">
        <v>47</v>
      </c>
    </row>
    <row r="65" spans="1:9" ht="38.25">
      <c r="A65" s="17" t="s">
        <v>3143</v>
      </c>
      <c r="B65" s="35" t="s">
        <v>1676</v>
      </c>
      <c r="C65" s="19"/>
      <c r="D65" s="29"/>
      <c r="E65" s="29"/>
      <c r="F65" s="29">
        <f>D65*E65</f>
        <v>0</v>
      </c>
      <c r="G65" s="21" t="s">
        <v>1677</v>
      </c>
      <c r="H65" s="22" t="s">
        <v>1678</v>
      </c>
      <c r="I65" s="23" t="s">
        <v>1679</v>
      </c>
    </row>
    <row r="66" spans="1:9" ht="67.5">
      <c r="A66" s="17" t="s">
        <v>3145</v>
      </c>
      <c r="B66" s="35" t="s">
        <v>3146</v>
      </c>
      <c r="C66" s="19">
        <v>39445</v>
      </c>
      <c r="D66" s="29">
        <v>1</v>
      </c>
      <c r="E66" s="29">
        <v>60000</v>
      </c>
      <c r="F66" s="29">
        <f t="shared" si="2"/>
        <v>60000</v>
      </c>
      <c r="G66" s="21" t="s">
        <v>217</v>
      </c>
      <c r="H66" s="22" t="s">
        <v>218</v>
      </c>
      <c r="I66" s="23" t="s">
        <v>1616</v>
      </c>
    </row>
    <row r="67" spans="1:9" ht="67.5">
      <c r="A67" s="17" t="s">
        <v>3206</v>
      </c>
      <c r="B67" s="18" t="s">
        <v>3207</v>
      </c>
      <c r="C67" s="19">
        <v>39446</v>
      </c>
      <c r="D67" s="29">
        <v>1</v>
      </c>
      <c r="E67" s="29">
        <v>15000</v>
      </c>
      <c r="F67" s="29">
        <f t="shared" si="2"/>
        <v>15000</v>
      </c>
      <c r="G67" s="21" t="s">
        <v>219</v>
      </c>
      <c r="H67" s="22" t="s">
        <v>220</v>
      </c>
      <c r="I67" s="23" t="s">
        <v>1251</v>
      </c>
    </row>
    <row r="68" spans="1:9" ht="78.75">
      <c r="A68" s="17" t="s">
        <v>3208</v>
      </c>
      <c r="B68" s="18" t="s">
        <v>3209</v>
      </c>
      <c r="C68" s="19">
        <v>39440</v>
      </c>
      <c r="D68" s="29">
        <v>2</v>
      </c>
      <c r="E68" s="29">
        <v>12000</v>
      </c>
      <c r="F68" s="29">
        <f t="shared" si="2"/>
        <v>24000</v>
      </c>
      <c r="G68" s="21" t="s">
        <v>221</v>
      </c>
      <c r="H68" s="22" t="s">
        <v>222</v>
      </c>
      <c r="I68" s="23" t="s">
        <v>1252</v>
      </c>
    </row>
    <row r="69" spans="1:9" ht="33.75">
      <c r="A69" s="17" t="s">
        <v>3493</v>
      </c>
      <c r="B69" s="18" t="s">
        <v>1227</v>
      </c>
      <c r="C69" s="19">
        <v>39447</v>
      </c>
      <c r="D69" s="29">
        <v>1</v>
      </c>
      <c r="E69" s="29">
        <v>16000</v>
      </c>
      <c r="F69" s="29">
        <f t="shared" si="2"/>
        <v>16000</v>
      </c>
      <c r="G69" s="21" t="s">
        <v>223</v>
      </c>
      <c r="H69" s="22" t="s">
        <v>224</v>
      </c>
      <c r="I69" s="23" t="s">
        <v>1253</v>
      </c>
    </row>
    <row r="70" spans="1:9" ht="45">
      <c r="A70" s="17" t="s">
        <v>151</v>
      </c>
      <c r="B70" s="18" t="s">
        <v>3494</v>
      </c>
      <c r="C70" s="19">
        <v>39448</v>
      </c>
      <c r="D70" s="29">
        <v>1</v>
      </c>
      <c r="E70" s="29">
        <v>30000</v>
      </c>
      <c r="F70" s="29">
        <f t="shared" si="2"/>
        <v>30000</v>
      </c>
      <c r="G70" s="21"/>
      <c r="H70" s="22"/>
      <c r="I70" s="23" t="s">
        <v>1254</v>
      </c>
    </row>
    <row r="71" spans="1:9" ht="78.75">
      <c r="A71" s="17" t="s">
        <v>152</v>
      </c>
      <c r="B71" s="18" t="s">
        <v>3495</v>
      </c>
      <c r="C71" s="19">
        <v>39449</v>
      </c>
      <c r="D71" s="29">
        <v>2</v>
      </c>
      <c r="E71" s="29">
        <v>0</v>
      </c>
      <c r="F71" s="29">
        <f t="shared" si="2"/>
        <v>0</v>
      </c>
      <c r="G71" s="21"/>
      <c r="H71" s="22"/>
      <c r="I71" s="23" t="s">
        <v>1255</v>
      </c>
    </row>
    <row r="72" spans="1:9" ht="33.75">
      <c r="A72" s="17" t="s">
        <v>152</v>
      </c>
      <c r="B72" s="18" t="s">
        <v>3496</v>
      </c>
      <c r="C72" s="19">
        <v>39451</v>
      </c>
      <c r="D72" s="29">
        <v>1</v>
      </c>
      <c r="E72" s="29">
        <v>35000</v>
      </c>
      <c r="F72" s="29">
        <f t="shared" si="2"/>
        <v>35000</v>
      </c>
      <c r="G72" s="21"/>
      <c r="H72" s="22"/>
      <c r="I72" s="23" t="s">
        <v>44</v>
      </c>
    </row>
    <row r="73" spans="1:9" ht="45">
      <c r="A73" s="17" t="s">
        <v>152</v>
      </c>
      <c r="B73" s="18" t="s">
        <v>3497</v>
      </c>
      <c r="C73" s="19"/>
      <c r="D73" s="29"/>
      <c r="E73" s="29">
        <v>100000</v>
      </c>
      <c r="F73" s="29">
        <f t="shared" si="2"/>
        <v>0</v>
      </c>
      <c r="G73" s="21"/>
      <c r="H73" s="22"/>
      <c r="I73" s="23" t="s">
        <v>45</v>
      </c>
    </row>
    <row r="74" spans="1:9" ht="45">
      <c r="A74" s="17" t="s">
        <v>1228</v>
      </c>
      <c r="B74" s="18" t="s">
        <v>1229</v>
      </c>
      <c r="C74" s="19">
        <v>39453</v>
      </c>
      <c r="D74" s="29">
        <v>9</v>
      </c>
      <c r="E74" s="29">
        <v>10000</v>
      </c>
      <c r="F74" s="29">
        <f t="shared" si="2"/>
        <v>90000</v>
      </c>
      <c r="G74" s="21" t="s">
        <v>225</v>
      </c>
      <c r="H74" s="22" t="s">
        <v>226</v>
      </c>
      <c r="I74" s="23" t="s">
        <v>46</v>
      </c>
    </row>
    <row r="75" spans="1:9" ht="33.75">
      <c r="A75" s="17" t="s">
        <v>1459</v>
      </c>
      <c r="B75" s="18" t="s">
        <v>1460</v>
      </c>
      <c r="C75" s="19">
        <v>39565</v>
      </c>
      <c r="D75" s="29">
        <v>1</v>
      </c>
      <c r="E75" s="29">
        <v>10000</v>
      </c>
      <c r="F75" s="29">
        <f t="shared" si="2"/>
        <v>10000</v>
      </c>
      <c r="G75" s="21" t="s">
        <v>764</v>
      </c>
      <c r="H75" s="22" t="s">
        <v>765</v>
      </c>
      <c r="I75" s="23" t="s">
        <v>1461</v>
      </c>
    </row>
    <row r="76" spans="1:9" ht="12.75">
      <c r="A76" s="17" t="s">
        <v>1463</v>
      </c>
      <c r="B76" s="18" t="s">
        <v>2609</v>
      </c>
      <c r="C76" s="19"/>
      <c r="D76" s="29"/>
      <c r="E76" s="29"/>
      <c r="F76" s="29">
        <f t="shared" si="2"/>
        <v>0</v>
      </c>
      <c r="G76" s="21" t="s">
        <v>766</v>
      </c>
      <c r="H76" s="22" t="s">
        <v>767</v>
      </c>
      <c r="I76" s="23" t="s">
        <v>1464</v>
      </c>
    </row>
  </sheetData>
  <printOptions/>
  <pageMargins left="0.5" right="0.5" top="0.5" bottom="0.5" header="0.5" footer="0.5"/>
  <pageSetup fitToHeight="0" fitToWidth="1" horizontalDpi="1200" verticalDpi="1200" orientation="landscape" scale="89" r:id="rId1"/>
</worksheet>
</file>

<file path=xl/worksheets/sheet39.xml><?xml version="1.0" encoding="utf-8"?>
<worksheet xmlns="http://schemas.openxmlformats.org/spreadsheetml/2006/main" xmlns:r="http://schemas.openxmlformats.org/officeDocument/2006/relationships">
  <sheetPr>
    <pageSetUpPr fitToPage="1"/>
  </sheetPr>
  <dimension ref="A1:I11"/>
  <sheetViews>
    <sheetView workbookViewId="0" topLeftCell="A1">
      <pane ySplit="5" topLeftCell="BM6" activePane="bottomLeft" state="frozen"/>
      <selection pane="topLeft" activeCell="A6" sqref="A6"/>
      <selection pane="bottomLeft" activeCell="A6" sqref="A6"/>
    </sheetView>
  </sheetViews>
  <sheetFormatPr defaultColWidth="9.140625" defaultRowHeight="12.75"/>
  <cols>
    <col min="1" max="1" width="15.7109375" style="0" customWidth="1"/>
    <col min="2" max="2" width="22.7109375" style="3" customWidth="1"/>
    <col min="3" max="3" width="10.7109375" style="0" customWidth="1"/>
    <col min="4" max="4" width="8.7109375" style="2" customWidth="1"/>
    <col min="5" max="6" width="10.7109375" style="2" customWidth="1"/>
    <col min="7" max="7" width="13.28125" style="0" customWidth="1"/>
    <col min="8" max="8" width="14.28125" style="0" customWidth="1"/>
    <col min="9" max="9" width="40.7109375" style="0" customWidth="1"/>
  </cols>
  <sheetData>
    <row r="1" spans="1:9" ht="26.25">
      <c r="A1" s="27" t="s">
        <v>108</v>
      </c>
      <c r="B1" s="28"/>
      <c r="C1" s="27"/>
      <c r="D1" s="27"/>
      <c r="E1" s="27"/>
      <c r="F1" s="27"/>
      <c r="G1" s="27"/>
      <c r="H1" s="27"/>
      <c r="I1" s="27"/>
    </row>
    <row r="2" spans="1:9" ht="26.25">
      <c r="A2" s="27" t="s">
        <v>2722</v>
      </c>
      <c r="B2" s="28"/>
      <c r="C2" s="27"/>
      <c r="D2" s="27"/>
      <c r="E2" s="27"/>
      <c r="F2" s="27"/>
      <c r="G2" s="27"/>
      <c r="H2" s="27"/>
      <c r="I2" s="27"/>
    </row>
    <row r="3" spans="1:9" ht="26.25">
      <c r="A3" s="27" t="str">
        <f ca="1">MID(CELL("Filename",A1),FIND("]",CELL("Filename",A1))+1,LEN(CELL("Filename",A1)))</f>
        <v>Comoros</v>
      </c>
      <c r="B3" s="28"/>
      <c r="C3" s="27"/>
      <c r="D3" s="27"/>
      <c r="E3" s="27"/>
      <c r="F3" s="27"/>
      <c r="G3" s="27"/>
      <c r="H3" s="27"/>
      <c r="I3" s="27"/>
    </row>
    <row r="4" spans="1:9" ht="13.5" thickBot="1">
      <c r="A4" s="41"/>
      <c r="B4" s="41"/>
      <c r="C4" s="41" t="s">
        <v>3071</v>
      </c>
      <c r="D4" s="41"/>
      <c r="E4" s="41"/>
      <c r="F4" s="41"/>
      <c r="G4" s="41" t="s">
        <v>2802</v>
      </c>
      <c r="H4" s="41"/>
      <c r="I4" s="41" t="s">
        <v>458</v>
      </c>
    </row>
    <row r="5" spans="1:9" s="1" customFormat="1" ht="13.5" thickBot="1">
      <c r="A5" s="9" t="s">
        <v>2744</v>
      </c>
      <c r="B5" s="15" t="s">
        <v>1815</v>
      </c>
      <c r="C5" s="11" t="s">
        <v>2745</v>
      </c>
      <c r="D5" s="11" t="s">
        <v>2345</v>
      </c>
      <c r="E5" s="11" t="str">
        <f>"Cost "&amp;IF(ISERROR(INDEX(CurCodes!$A$8:$D$206,MATCH(A3,CurCodes!$C$8:$C$206,),1)),"",INDEX(CurCodes!$A$8:$D$206,MATCH(A3,CurCodes!$C$8:$C$206,),1))</f>
        <v>Cost KMF</v>
      </c>
      <c r="F5" s="11" t="str">
        <f>SUBSTITUTE(E5,"Cost","Total")</f>
        <v>Total KMF</v>
      </c>
      <c r="G5" s="16" t="s">
        <v>3232</v>
      </c>
      <c r="H5" s="16"/>
      <c r="I5" s="10" t="s">
        <v>1523</v>
      </c>
    </row>
    <row r="6" spans="1:9" ht="12.75">
      <c r="A6" s="17" t="s">
        <v>2613</v>
      </c>
      <c r="B6" s="18" t="s">
        <v>3147</v>
      </c>
      <c r="C6" s="19">
        <v>39510</v>
      </c>
      <c r="D6" s="29">
        <v>1</v>
      </c>
      <c r="E6" s="29"/>
      <c r="F6" s="29">
        <f aca="true" t="shared" si="0" ref="F6:F11">D6*E6</f>
        <v>0</v>
      </c>
      <c r="G6" s="21"/>
      <c r="H6" s="22"/>
      <c r="I6" s="23" t="s">
        <v>3149</v>
      </c>
    </row>
    <row r="7" spans="1:9" ht="67.5">
      <c r="A7" s="17" t="s">
        <v>2613</v>
      </c>
      <c r="B7" s="18" t="s">
        <v>2614</v>
      </c>
      <c r="C7" s="19" t="s">
        <v>2615</v>
      </c>
      <c r="D7" s="29">
        <v>7</v>
      </c>
      <c r="E7" s="29">
        <v>5000</v>
      </c>
      <c r="F7" s="29">
        <f t="shared" si="0"/>
        <v>35000</v>
      </c>
      <c r="G7" s="21"/>
      <c r="H7" s="22"/>
      <c r="I7" s="23" t="s">
        <v>2616</v>
      </c>
    </row>
    <row r="8" spans="1:9" ht="12.75">
      <c r="A8" s="17" t="s">
        <v>2617</v>
      </c>
      <c r="B8" s="18" t="s">
        <v>2618</v>
      </c>
      <c r="C8" s="19">
        <v>39514</v>
      </c>
      <c r="D8" s="29">
        <v>1</v>
      </c>
      <c r="E8" s="29">
        <v>7500</v>
      </c>
      <c r="F8" s="29">
        <f t="shared" si="0"/>
        <v>7500</v>
      </c>
      <c r="G8" s="21"/>
      <c r="H8" s="22"/>
      <c r="I8" s="23" t="s">
        <v>2619</v>
      </c>
    </row>
    <row r="9" spans="1:9" ht="12.75">
      <c r="A9" s="17" t="s">
        <v>2621</v>
      </c>
      <c r="B9" s="18" t="s">
        <v>2622</v>
      </c>
      <c r="C9" s="19">
        <f>C8+1</f>
        <v>39515</v>
      </c>
      <c r="D9" s="29">
        <v>3</v>
      </c>
      <c r="E9" s="29">
        <v>5000</v>
      </c>
      <c r="F9" s="29">
        <f t="shared" si="0"/>
        <v>15000</v>
      </c>
      <c r="G9" s="21"/>
      <c r="H9" s="22"/>
      <c r="I9" s="23" t="s">
        <v>2620</v>
      </c>
    </row>
    <row r="10" spans="1:9" ht="22.5">
      <c r="A10" s="17" t="s">
        <v>2623</v>
      </c>
      <c r="B10" s="18" t="s">
        <v>2624</v>
      </c>
      <c r="C10" s="19">
        <v>39519</v>
      </c>
      <c r="D10" s="29">
        <v>1</v>
      </c>
      <c r="E10" s="29">
        <v>3000</v>
      </c>
      <c r="F10" s="29">
        <f t="shared" si="0"/>
        <v>3000</v>
      </c>
      <c r="G10" s="21"/>
      <c r="H10" s="22"/>
      <c r="I10" s="23" t="s">
        <v>2626</v>
      </c>
    </row>
    <row r="11" spans="1:9" ht="33.75">
      <c r="A11" s="17" t="s">
        <v>2623</v>
      </c>
      <c r="B11" s="18" t="s">
        <v>2625</v>
      </c>
      <c r="C11" s="19">
        <v>39520</v>
      </c>
      <c r="D11" s="29">
        <v>2</v>
      </c>
      <c r="E11" s="29">
        <v>3000</v>
      </c>
      <c r="F11" s="29">
        <f t="shared" si="0"/>
        <v>6000</v>
      </c>
      <c r="G11" s="21"/>
      <c r="H11" s="22"/>
      <c r="I11" s="23" t="s">
        <v>2668</v>
      </c>
    </row>
  </sheetData>
  <printOptions/>
  <pageMargins left="0.5" right="0.5" top="0.5" bottom="0.5" header="0.5" footer="0.5"/>
  <pageSetup fitToHeight="0" fitToWidth="1" horizontalDpi="1200" verticalDpi="1200" orientation="landscape" scale="89" r:id="rId1"/>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workbookViewId="0" topLeftCell="A1">
      <pane ySplit="5" topLeftCell="BM6" activePane="bottomLeft" state="frozen"/>
      <selection pane="topLeft" activeCell="A6" sqref="A6"/>
      <selection pane="bottomLeft" activeCell="A6" sqref="A6"/>
    </sheetView>
  </sheetViews>
  <sheetFormatPr defaultColWidth="9.140625" defaultRowHeight="12.75"/>
  <cols>
    <col min="1" max="1" width="15.7109375" style="0" customWidth="1"/>
    <col min="2" max="2" width="22.7109375" style="3" customWidth="1"/>
    <col min="3" max="3" width="10.7109375" style="0" customWidth="1"/>
    <col min="4" max="4" width="8.7109375" style="2" customWidth="1"/>
    <col min="5" max="6" width="10.7109375" style="2" customWidth="1"/>
    <col min="7" max="7" width="13.28125" style="0" customWidth="1"/>
    <col min="8" max="8" width="14.28125" style="0" customWidth="1"/>
    <col min="9" max="9" width="40.7109375" style="3" customWidth="1"/>
  </cols>
  <sheetData>
    <row r="1" spans="1:9" ht="26.25">
      <c r="A1" s="27" t="s">
        <v>108</v>
      </c>
      <c r="B1" s="28"/>
      <c r="C1" s="27"/>
      <c r="D1" s="27"/>
      <c r="E1" s="27"/>
      <c r="F1" s="27"/>
      <c r="G1" s="27"/>
      <c r="H1" s="27"/>
      <c r="I1" s="28"/>
    </row>
    <row r="2" spans="1:9" ht="26.25">
      <c r="A2" s="27" t="s">
        <v>2722</v>
      </c>
      <c r="B2" s="28"/>
      <c r="C2" s="27"/>
      <c r="D2" s="27"/>
      <c r="E2" s="27"/>
      <c r="F2" s="27"/>
      <c r="G2" s="27"/>
      <c r="H2" s="27"/>
      <c r="I2" s="28"/>
    </row>
    <row r="3" spans="1:9" ht="26.25">
      <c r="A3" s="27" t="str">
        <f ca="1">MID(CELL("Filename",A1),FIND("]",CELL("Filename",A1))+1,LEN(CELL("Filename",A1)))</f>
        <v>France</v>
      </c>
      <c r="B3" s="28"/>
      <c r="C3" s="27"/>
      <c r="D3" s="27"/>
      <c r="E3" s="27"/>
      <c r="F3" s="27"/>
      <c r="G3" s="27"/>
      <c r="H3" s="27"/>
      <c r="I3" s="28"/>
    </row>
    <row r="4" spans="1:9" ht="12" customHeight="1" thickBot="1">
      <c r="A4" s="42"/>
      <c r="B4" s="42"/>
      <c r="C4" s="42" t="s">
        <v>3069</v>
      </c>
      <c r="D4" s="42"/>
      <c r="E4" s="42"/>
      <c r="F4" s="42"/>
      <c r="G4" s="42" t="s">
        <v>2802</v>
      </c>
      <c r="H4" s="42"/>
      <c r="I4" s="42" t="s">
        <v>458</v>
      </c>
    </row>
    <row r="5" spans="1:9" s="1" customFormat="1" ht="13.5" thickBot="1">
      <c r="A5" s="9" t="s">
        <v>2744</v>
      </c>
      <c r="B5" s="15" t="s">
        <v>1815</v>
      </c>
      <c r="C5" s="11" t="s">
        <v>2745</v>
      </c>
      <c r="D5" s="11" t="s">
        <v>2345</v>
      </c>
      <c r="E5" s="11" t="str">
        <f>"Cost "&amp;IF(ISERROR(INDEX(CurCodes!$A$8:$D$206,MATCH(A3,CurCodes!$C$8:$C$206,),1)),"",INDEX(CurCodes!$A$8:$D$206,MATCH(A3,CurCodes!$C$8:$C$206,),1))</f>
        <v>Cost EUR</v>
      </c>
      <c r="F5" s="11" t="str">
        <f>SUBSTITUTE(E5,"Cost","Total")</f>
        <v>Total EUR</v>
      </c>
      <c r="G5" s="16" t="s">
        <v>3232</v>
      </c>
      <c r="H5" s="16"/>
      <c r="I5" s="10" t="s">
        <v>1523</v>
      </c>
    </row>
    <row r="6" spans="1:9" ht="33.75">
      <c r="A6" s="17" t="s">
        <v>3303</v>
      </c>
      <c r="B6" s="18" t="s">
        <v>2746</v>
      </c>
      <c r="C6" s="19">
        <v>38756</v>
      </c>
      <c r="D6" s="20">
        <v>1</v>
      </c>
      <c r="E6" s="20">
        <v>27</v>
      </c>
      <c r="F6" s="20">
        <f aca="true" t="shared" si="0" ref="F6:F11">E6*D6</f>
        <v>27</v>
      </c>
      <c r="G6" s="21"/>
      <c r="H6" s="22"/>
      <c r="I6" s="23" t="s">
        <v>1850</v>
      </c>
    </row>
    <row r="7" spans="1:9" ht="33.75">
      <c r="A7" s="17" t="s">
        <v>3304</v>
      </c>
      <c r="B7" s="18" t="s">
        <v>2748</v>
      </c>
      <c r="C7" s="19">
        <v>38757</v>
      </c>
      <c r="D7" s="20">
        <v>1</v>
      </c>
      <c r="E7" s="20">
        <v>38</v>
      </c>
      <c r="F7" s="20">
        <f t="shared" si="0"/>
        <v>38</v>
      </c>
      <c r="G7" s="21" t="s">
        <v>1059</v>
      </c>
      <c r="H7" s="22" t="s">
        <v>1060</v>
      </c>
      <c r="I7" s="23" t="s">
        <v>894</v>
      </c>
    </row>
    <row r="8" spans="1:9" ht="45">
      <c r="A8" s="17" t="s">
        <v>3305</v>
      </c>
      <c r="B8" s="18" t="s">
        <v>2747</v>
      </c>
      <c r="C8" s="19">
        <v>38758</v>
      </c>
      <c r="D8" s="20">
        <v>1</v>
      </c>
      <c r="E8" s="20">
        <v>40</v>
      </c>
      <c r="F8" s="20">
        <f t="shared" si="0"/>
        <v>40</v>
      </c>
      <c r="G8" s="21" t="s">
        <v>1061</v>
      </c>
      <c r="H8" s="22" t="s">
        <v>1062</v>
      </c>
      <c r="I8" s="23" t="s">
        <v>2712</v>
      </c>
    </row>
    <row r="9" spans="1:9" ht="22.5">
      <c r="A9" s="17" t="s">
        <v>3306</v>
      </c>
      <c r="B9" s="18" t="s">
        <v>2755</v>
      </c>
      <c r="C9" s="19">
        <v>38759</v>
      </c>
      <c r="D9" s="20">
        <v>1</v>
      </c>
      <c r="E9" s="20">
        <v>12</v>
      </c>
      <c r="F9" s="20">
        <f t="shared" si="0"/>
        <v>12</v>
      </c>
      <c r="G9" s="21" t="s">
        <v>1063</v>
      </c>
      <c r="H9" s="22" t="s">
        <v>1064</v>
      </c>
      <c r="I9" s="23" t="s">
        <v>2713</v>
      </c>
    </row>
    <row r="10" spans="1:9" ht="22.5">
      <c r="A10" s="17" t="s">
        <v>3307</v>
      </c>
      <c r="B10" s="18" t="s">
        <v>2749</v>
      </c>
      <c r="C10" s="19">
        <v>38760</v>
      </c>
      <c r="D10" s="20">
        <v>4</v>
      </c>
      <c r="E10" s="20">
        <v>0</v>
      </c>
      <c r="F10" s="20">
        <f t="shared" si="0"/>
        <v>0</v>
      </c>
      <c r="G10" s="21" t="s">
        <v>1065</v>
      </c>
      <c r="H10" s="22" t="s">
        <v>1066</v>
      </c>
      <c r="I10" s="23" t="s">
        <v>356</v>
      </c>
    </row>
    <row r="11" spans="1:9" ht="22.5">
      <c r="A11" s="17" t="s">
        <v>3308</v>
      </c>
      <c r="B11" s="18" t="s">
        <v>2750</v>
      </c>
      <c r="C11" s="19">
        <v>38763</v>
      </c>
      <c r="D11" s="20">
        <v>1</v>
      </c>
      <c r="E11" s="20">
        <v>27</v>
      </c>
      <c r="F11" s="20">
        <f t="shared" si="0"/>
        <v>27</v>
      </c>
      <c r="G11" s="21" t="s">
        <v>1067</v>
      </c>
      <c r="H11" s="22" t="s">
        <v>1068</v>
      </c>
      <c r="I11" s="23" t="s">
        <v>2714</v>
      </c>
    </row>
  </sheetData>
  <printOptions/>
  <pageMargins left="0.5" right="0.5" top="0.5" bottom="0.5" header="0.5" footer="0.5"/>
  <pageSetup fitToHeight="0" fitToWidth="1" horizontalDpi="1200" verticalDpi="1200" orientation="landscape" scale="89" r:id="rId1"/>
</worksheet>
</file>

<file path=xl/worksheets/sheet40.xml><?xml version="1.0" encoding="utf-8"?>
<worksheet xmlns="http://schemas.openxmlformats.org/spreadsheetml/2006/main" xmlns:r="http://schemas.openxmlformats.org/officeDocument/2006/relationships">
  <sheetPr>
    <pageSetUpPr fitToPage="1"/>
  </sheetPr>
  <dimension ref="A1:I16"/>
  <sheetViews>
    <sheetView workbookViewId="0" topLeftCell="A1">
      <pane ySplit="5" topLeftCell="BM6" activePane="bottomLeft" state="frozen"/>
      <selection pane="topLeft" activeCell="A6" sqref="A6"/>
      <selection pane="bottomLeft" activeCell="A6" sqref="A6"/>
    </sheetView>
  </sheetViews>
  <sheetFormatPr defaultColWidth="9.140625" defaultRowHeight="12.75"/>
  <cols>
    <col min="1" max="1" width="15.7109375" style="0" customWidth="1"/>
    <col min="2" max="2" width="22.7109375" style="3" customWidth="1"/>
    <col min="3" max="3" width="10.7109375" style="0" customWidth="1"/>
    <col min="4" max="4" width="8.7109375" style="2" customWidth="1"/>
    <col min="5" max="6" width="10.7109375" style="2" customWidth="1"/>
    <col min="7" max="7" width="13.28125" style="0" customWidth="1"/>
    <col min="8" max="8" width="14.28125" style="0" customWidth="1"/>
    <col min="9" max="9" width="40.7109375" style="0" customWidth="1"/>
  </cols>
  <sheetData>
    <row r="1" spans="1:9" ht="26.25">
      <c r="A1" s="27" t="s">
        <v>108</v>
      </c>
      <c r="B1" s="28"/>
      <c r="C1" s="27"/>
      <c r="D1" s="27"/>
      <c r="E1" s="27"/>
      <c r="F1" s="27"/>
      <c r="G1" s="27"/>
      <c r="H1" s="27"/>
      <c r="I1" s="27"/>
    </row>
    <row r="2" spans="1:9" ht="26.25">
      <c r="A2" s="27" t="s">
        <v>2722</v>
      </c>
      <c r="B2" s="28"/>
      <c r="C2" s="27"/>
      <c r="D2" s="27"/>
      <c r="E2" s="27"/>
      <c r="F2" s="27"/>
      <c r="G2" s="27"/>
      <c r="H2" s="27"/>
      <c r="I2" s="27"/>
    </row>
    <row r="3" spans="1:9" ht="26.25">
      <c r="A3" s="27" t="str">
        <f ca="1">MID(CELL("Filename",A1),FIND("]",CELL("Filename",A1))+1,LEN(CELL("Filename",A1)))</f>
        <v>Madagascar</v>
      </c>
      <c r="B3" s="28"/>
      <c r="C3" s="27"/>
      <c r="D3" s="27"/>
      <c r="E3" s="27"/>
      <c r="F3" s="27"/>
      <c r="G3" s="27"/>
      <c r="H3" s="27"/>
      <c r="I3" s="27"/>
    </row>
    <row r="4" spans="1:9" ht="13.5" thickBot="1">
      <c r="A4" s="41"/>
      <c r="B4" s="41"/>
      <c r="C4" s="41" t="s">
        <v>3071</v>
      </c>
      <c r="D4" s="41"/>
      <c r="E4" s="41"/>
      <c r="F4" s="41"/>
      <c r="G4" s="41" t="s">
        <v>2802</v>
      </c>
      <c r="H4" s="41"/>
      <c r="I4" s="41" t="s">
        <v>458</v>
      </c>
    </row>
    <row r="5" spans="1:9" s="1" customFormat="1" ht="13.5" thickBot="1">
      <c r="A5" s="9" t="s">
        <v>2744</v>
      </c>
      <c r="B5" s="15" t="s">
        <v>1815</v>
      </c>
      <c r="C5" s="11" t="s">
        <v>2745</v>
      </c>
      <c r="D5" s="11" t="s">
        <v>2345</v>
      </c>
      <c r="E5" s="11" t="str">
        <f>"Cost "&amp;IF(ISERROR(INDEX(CurCodes!$A$8:$D$206,MATCH(A3,CurCodes!$C$8:$C$206,),1)),"",INDEX(CurCodes!$A$8:$D$206,MATCH(A3,CurCodes!$C$8:$C$206,),1))</f>
        <v>Cost MGA</v>
      </c>
      <c r="F5" s="11" t="str">
        <f>SUBSTITUTE(E5,"Cost","Total")</f>
        <v>Total MGA</v>
      </c>
      <c r="G5" s="16" t="s">
        <v>3232</v>
      </c>
      <c r="H5" s="16"/>
      <c r="I5" s="10" t="s">
        <v>1523</v>
      </c>
    </row>
    <row r="6" spans="1:9" ht="38.25">
      <c r="A6" s="17" t="s">
        <v>3151</v>
      </c>
      <c r="B6" s="18" t="s">
        <v>3152</v>
      </c>
      <c r="C6" s="19">
        <v>39527</v>
      </c>
      <c r="D6" s="29">
        <v>1</v>
      </c>
      <c r="E6" s="29"/>
      <c r="F6" s="29">
        <f>D6*E6</f>
        <v>0</v>
      </c>
      <c r="G6" s="21"/>
      <c r="H6" s="22"/>
      <c r="I6" s="23" t="s">
        <v>3150</v>
      </c>
    </row>
    <row r="7" spans="1:9" ht="12.75">
      <c r="A7" s="17" t="s">
        <v>2627</v>
      </c>
      <c r="B7" s="18" t="s">
        <v>2628</v>
      </c>
      <c r="C7" s="19">
        <v>39528</v>
      </c>
      <c r="D7" s="29">
        <v>2</v>
      </c>
      <c r="E7" s="29">
        <v>20600</v>
      </c>
      <c r="F7" s="29">
        <f aca="true" t="shared" si="0" ref="F7:F16">D7*E7</f>
        <v>41200</v>
      </c>
      <c r="G7" s="21"/>
      <c r="H7" s="22"/>
      <c r="I7" s="23" t="s">
        <v>2639</v>
      </c>
    </row>
    <row r="8" spans="1:9" ht="22.5">
      <c r="A8" s="17" t="s">
        <v>2629</v>
      </c>
      <c r="B8" s="18" t="s">
        <v>2630</v>
      </c>
      <c r="C8" s="19">
        <v>39530</v>
      </c>
      <c r="D8" s="29">
        <v>1</v>
      </c>
      <c r="E8" s="29">
        <v>15600</v>
      </c>
      <c r="F8" s="29">
        <f t="shared" si="0"/>
        <v>15600</v>
      </c>
      <c r="G8" s="21"/>
      <c r="H8" s="22"/>
      <c r="I8" s="23" t="s">
        <v>2654</v>
      </c>
    </row>
    <row r="9" spans="1:9" ht="25.5">
      <c r="A9" s="17" t="s">
        <v>2631</v>
      </c>
      <c r="B9" s="18" t="s">
        <v>2632</v>
      </c>
      <c r="C9" s="19">
        <v>39531</v>
      </c>
      <c r="D9" s="29">
        <v>1</v>
      </c>
      <c r="E9" s="29">
        <v>5000</v>
      </c>
      <c r="F9" s="29">
        <f t="shared" si="0"/>
        <v>5000</v>
      </c>
      <c r="G9" s="21"/>
      <c r="H9" s="22"/>
      <c r="I9" s="23" t="s">
        <v>2653</v>
      </c>
    </row>
    <row r="10" spans="1:9" ht="22.5">
      <c r="A10" s="17" t="s">
        <v>2633</v>
      </c>
      <c r="B10" s="18" t="s">
        <v>2634</v>
      </c>
      <c r="C10" s="19">
        <v>39532</v>
      </c>
      <c r="D10" s="29">
        <v>1</v>
      </c>
      <c r="E10" s="29">
        <v>17000</v>
      </c>
      <c r="F10" s="29">
        <f t="shared" si="0"/>
        <v>17000</v>
      </c>
      <c r="G10" s="21"/>
      <c r="H10" s="22"/>
      <c r="I10" s="23" t="s">
        <v>2640</v>
      </c>
    </row>
    <row r="11" spans="1:9" ht="12.75">
      <c r="A11" s="17" t="s">
        <v>2635</v>
      </c>
      <c r="B11" s="18" t="s">
        <v>2636</v>
      </c>
      <c r="C11" s="19">
        <v>39533</v>
      </c>
      <c r="D11" s="29">
        <v>1</v>
      </c>
      <c r="E11" s="29">
        <v>17000</v>
      </c>
      <c r="F11" s="29">
        <f t="shared" si="0"/>
        <v>17000</v>
      </c>
      <c r="G11" s="21"/>
      <c r="H11" s="22"/>
      <c r="I11" s="23" t="s">
        <v>2641</v>
      </c>
    </row>
    <row r="12" spans="1:9" ht="22.5">
      <c r="A12" s="17" t="s">
        <v>2637</v>
      </c>
      <c r="B12" s="18" t="s">
        <v>2638</v>
      </c>
      <c r="C12" s="19">
        <v>39534</v>
      </c>
      <c r="D12" s="29">
        <v>2</v>
      </c>
      <c r="E12" s="29">
        <v>15000</v>
      </c>
      <c r="F12" s="29">
        <f t="shared" si="0"/>
        <v>30000</v>
      </c>
      <c r="G12" s="21"/>
      <c r="H12" s="22"/>
      <c r="I12" s="23" t="s">
        <v>2642</v>
      </c>
    </row>
    <row r="13" spans="1:9" ht="38.25">
      <c r="A13" s="17" t="s">
        <v>3153</v>
      </c>
      <c r="B13" s="18" t="s">
        <v>3152</v>
      </c>
      <c r="C13" s="19">
        <v>39536</v>
      </c>
      <c r="D13" s="29">
        <v>1</v>
      </c>
      <c r="E13" s="29"/>
      <c r="F13" s="29">
        <f t="shared" si="0"/>
        <v>0</v>
      </c>
      <c r="G13" s="21"/>
      <c r="H13" s="22"/>
      <c r="I13" s="23" t="s">
        <v>3150</v>
      </c>
    </row>
    <row r="14" spans="1:9" ht="12.75">
      <c r="A14" s="17" t="s">
        <v>2645</v>
      </c>
      <c r="B14" s="18" t="s">
        <v>2646</v>
      </c>
      <c r="C14" s="19">
        <v>39537</v>
      </c>
      <c r="D14" s="29">
        <v>1</v>
      </c>
      <c r="E14" s="29">
        <v>20600</v>
      </c>
      <c r="F14" s="29">
        <f t="shared" si="0"/>
        <v>20600</v>
      </c>
      <c r="G14" s="21"/>
      <c r="H14" s="22"/>
      <c r="I14" s="23" t="s">
        <v>2650</v>
      </c>
    </row>
    <row r="15" spans="1:9" ht="12.75">
      <c r="A15" s="17" t="s">
        <v>2647</v>
      </c>
      <c r="B15" s="18" t="s">
        <v>2648</v>
      </c>
      <c r="C15" s="19">
        <v>39538</v>
      </c>
      <c r="D15" s="29">
        <v>2</v>
      </c>
      <c r="E15" s="29">
        <v>15000</v>
      </c>
      <c r="F15" s="29">
        <f t="shared" si="0"/>
        <v>30000</v>
      </c>
      <c r="G15" s="21"/>
      <c r="H15" s="22"/>
      <c r="I15" s="23" t="s">
        <v>2651</v>
      </c>
    </row>
    <row r="16" spans="1:9" ht="12.75">
      <c r="A16" s="17" t="s">
        <v>2627</v>
      </c>
      <c r="B16" s="18" t="s">
        <v>2649</v>
      </c>
      <c r="C16" s="19">
        <v>39540</v>
      </c>
      <c r="D16" s="29">
        <v>1</v>
      </c>
      <c r="E16" s="29">
        <v>20000</v>
      </c>
      <c r="F16" s="29">
        <f t="shared" si="0"/>
        <v>20000</v>
      </c>
      <c r="G16" s="21"/>
      <c r="H16" s="22"/>
      <c r="I16" s="23" t="s">
        <v>2652</v>
      </c>
    </row>
  </sheetData>
  <printOptions/>
  <pageMargins left="0.5" right="0.5" top="0.5" bottom="0.5" header="0.5" footer="0.5"/>
  <pageSetup fitToHeight="0" fitToWidth="1" horizontalDpi="1200" verticalDpi="1200" orientation="landscape" scale="89" r:id="rId1"/>
</worksheet>
</file>

<file path=xl/worksheets/sheet41.xml><?xml version="1.0" encoding="utf-8"?>
<worksheet xmlns="http://schemas.openxmlformats.org/spreadsheetml/2006/main" xmlns:r="http://schemas.openxmlformats.org/officeDocument/2006/relationships">
  <sheetPr>
    <pageSetUpPr fitToPage="1"/>
  </sheetPr>
  <dimension ref="A1:I9"/>
  <sheetViews>
    <sheetView workbookViewId="0" topLeftCell="A1">
      <pane ySplit="5" topLeftCell="BM6" activePane="bottomLeft" state="frozen"/>
      <selection pane="topLeft" activeCell="A6" sqref="A6"/>
      <selection pane="bottomLeft" activeCell="A6" sqref="A6"/>
    </sheetView>
  </sheetViews>
  <sheetFormatPr defaultColWidth="9.140625" defaultRowHeight="12.75"/>
  <cols>
    <col min="1" max="1" width="15.7109375" style="0" customWidth="1"/>
    <col min="2" max="2" width="22.7109375" style="3" customWidth="1"/>
    <col min="3" max="3" width="10.7109375" style="0" customWidth="1"/>
    <col min="4" max="4" width="8.7109375" style="2" customWidth="1"/>
    <col min="5" max="6" width="10.7109375" style="2" customWidth="1"/>
    <col min="7" max="7" width="13.28125" style="0" customWidth="1"/>
    <col min="8" max="8" width="14.28125" style="0" customWidth="1"/>
    <col min="9" max="9" width="40.7109375" style="0" customWidth="1"/>
  </cols>
  <sheetData>
    <row r="1" spans="1:9" ht="26.25">
      <c r="A1" s="27" t="s">
        <v>108</v>
      </c>
      <c r="B1" s="28"/>
      <c r="C1" s="27"/>
      <c r="D1" s="27"/>
      <c r="E1" s="27"/>
      <c r="F1" s="27"/>
      <c r="G1" s="27"/>
      <c r="H1" s="27"/>
      <c r="I1" s="27"/>
    </row>
    <row r="2" spans="1:9" ht="26.25">
      <c r="A2" s="27" t="s">
        <v>2722</v>
      </c>
      <c r="B2" s="28"/>
      <c r="C2" s="27"/>
      <c r="D2" s="27"/>
      <c r="E2" s="27"/>
      <c r="F2" s="27"/>
      <c r="G2" s="27"/>
      <c r="H2" s="27"/>
      <c r="I2" s="27"/>
    </row>
    <row r="3" spans="1:9" ht="26.25">
      <c r="A3" s="27" t="str">
        <f ca="1">MID(CELL("Filename",A1),FIND("]",CELL("Filename",A1))+1,LEN(CELL("Filename",A1)))</f>
        <v>Mauritius</v>
      </c>
      <c r="B3" s="28"/>
      <c r="C3" s="27"/>
      <c r="D3" s="27"/>
      <c r="E3" s="27"/>
      <c r="F3" s="27"/>
      <c r="G3" s="27"/>
      <c r="H3" s="27"/>
      <c r="I3" s="27"/>
    </row>
    <row r="4" spans="1:9" ht="13.5" thickBot="1">
      <c r="A4" s="41"/>
      <c r="B4" s="41"/>
      <c r="C4" s="41" t="s">
        <v>3071</v>
      </c>
      <c r="D4" s="41"/>
      <c r="E4" s="41"/>
      <c r="F4" s="41"/>
      <c r="G4" s="41" t="s">
        <v>2802</v>
      </c>
      <c r="H4" s="41"/>
      <c r="I4" s="41" t="s">
        <v>458</v>
      </c>
    </row>
    <row r="5" spans="1:9" s="1" customFormat="1" ht="13.5" thickBot="1">
      <c r="A5" s="9" t="s">
        <v>2744</v>
      </c>
      <c r="B5" s="15" t="s">
        <v>1815</v>
      </c>
      <c r="C5" s="11" t="s">
        <v>2745</v>
      </c>
      <c r="D5" s="11" t="s">
        <v>2345</v>
      </c>
      <c r="E5" s="11" t="str">
        <f>"Cost "&amp;IF(ISERROR(INDEX(CurCodes!$A$8:$D$206,MATCH(A3,CurCodes!$C$8:$C$206,),1)),"",INDEX(CurCodes!$A$8:$D$206,MATCH(A3,CurCodes!$C$8:$C$206,),1))</f>
        <v>Cost MUR</v>
      </c>
      <c r="F5" s="11" t="str">
        <f>SUBSTITUTE(E5,"Cost","Total")</f>
        <v>Total MUR</v>
      </c>
      <c r="G5" s="16" t="s">
        <v>3232</v>
      </c>
      <c r="H5" s="16"/>
      <c r="I5" s="10" t="s">
        <v>1523</v>
      </c>
    </row>
    <row r="6" spans="1:9" ht="45">
      <c r="A6" s="17" t="s">
        <v>2655</v>
      </c>
      <c r="B6" s="18" t="s">
        <v>2656</v>
      </c>
      <c r="C6" s="19">
        <v>39541</v>
      </c>
      <c r="D6" s="29">
        <v>1</v>
      </c>
      <c r="E6" s="29">
        <v>500</v>
      </c>
      <c r="F6" s="29">
        <f>D6*E6</f>
        <v>500</v>
      </c>
      <c r="G6" s="21"/>
      <c r="H6" s="22"/>
      <c r="I6" s="23" t="s">
        <v>2671</v>
      </c>
    </row>
    <row r="7" spans="1:9" ht="45">
      <c r="A7" s="17" t="s">
        <v>2657</v>
      </c>
      <c r="B7" s="18" t="s">
        <v>2658</v>
      </c>
      <c r="C7" s="19">
        <v>39542</v>
      </c>
      <c r="D7" s="29">
        <v>4</v>
      </c>
      <c r="E7" s="29">
        <v>350</v>
      </c>
      <c r="F7" s="29">
        <f>D7*E7</f>
        <v>1400</v>
      </c>
      <c r="G7" s="21"/>
      <c r="H7" s="22"/>
      <c r="I7" s="23" t="s">
        <v>2669</v>
      </c>
    </row>
    <row r="8" spans="1:9" ht="56.25">
      <c r="A8" s="17" t="s">
        <v>2659</v>
      </c>
      <c r="B8" s="18" t="s">
        <v>2660</v>
      </c>
      <c r="C8" s="19">
        <v>39546</v>
      </c>
      <c r="D8" s="29">
        <v>1</v>
      </c>
      <c r="E8" s="29">
        <v>400</v>
      </c>
      <c r="F8" s="29">
        <f>D8*E8</f>
        <v>400</v>
      </c>
      <c r="G8" s="21"/>
      <c r="H8" s="22"/>
      <c r="I8" s="23" t="s">
        <v>2662</v>
      </c>
    </row>
    <row r="9" spans="1:9" ht="22.5">
      <c r="A9" s="17" t="s">
        <v>2659</v>
      </c>
      <c r="B9" s="18" t="s">
        <v>2661</v>
      </c>
      <c r="C9" s="19">
        <v>39547</v>
      </c>
      <c r="D9" s="29">
        <v>5</v>
      </c>
      <c r="E9" s="29">
        <v>500</v>
      </c>
      <c r="F9" s="29">
        <f>D9*E9</f>
        <v>2500</v>
      </c>
      <c r="G9" s="21"/>
      <c r="H9" s="22"/>
      <c r="I9" s="23" t="s">
        <v>2670</v>
      </c>
    </row>
  </sheetData>
  <printOptions/>
  <pageMargins left="0.5" right="0.5" top="0.5" bottom="0.5" header="0.5" footer="0.5"/>
  <pageSetup fitToHeight="0" fitToWidth="1" horizontalDpi="1200" verticalDpi="1200" orientation="landscape" scale="89" r:id="rId1"/>
</worksheet>
</file>

<file path=xl/worksheets/sheet42.xml><?xml version="1.0" encoding="utf-8"?>
<worksheet xmlns="http://schemas.openxmlformats.org/spreadsheetml/2006/main" xmlns:r="http://schemas.openxmlformats.org/officeDocument/2006/relationships">
  <sheetPr>
    <pageSetUpPr fitToPage="1"/>
  </sheetPr>
  <dimension ref="A1:I8"/>
  <sheetViews>
    <sheetView workbookViewId="0" topLeftCell="A1">
      <pane ySplit="5" topLeftCell="BM6" activePane="bottomLeft" state="frozen"/>
      <selection pane="topLeft" activeCell="A6" sqref="A6"/>
      <selection pane="bottomLeft" activeCell="A6" sqref="A6"/>
    </sheetView>
  </sheetViews>
  <sheetFormatPr defaultColWidth="9.140625" defaultRowHeight="12.75"/>
  <cols>
    <col min="1" max="1" width="15.7109375" style="0" customWidth="1"/>
    <col min="2" max="2" width="22.7109375" style="3" customWidth="1"/>
    <col min="3" max="3" width="10.7109375" style="0" customWidth="1"/>
    <col min="4" max="4" width="8.7109375" style="2" customWidth="1"/>
    <col min="5" max="6" width="10.7109375" style="2" customWidth="1"/>
    <col min="7" max="7" width="13.28125" style="0" customWidth="1"/>
    <col min="8" max="8" width="14.28125" style="0" customWidth="1"/>
    <col min="9" max="9" width="40.7109375" style="0" customWidth="1"/>
  </cols>
  <sheetData>
    <row r="1" spans="1:9" ht="26.25">
      <c r="A1" s="27" t="s">
        <v>108</v>
      </c>
      <c r="B1" s="28"/>
      <c r="C1" s="27"/>
      <c r="D1" s="27"/>
      <c r="E1" s="27"/>
      <c r="F1" s="27"/>
      <c r="G1" s="27"/>
      <c r="H1" s="27"/>
      <c r="I1" s="27"/>
    </row>
    <row r="2" spans="1:9" ht="26.25">
      <c r="A2" s="27" t="s">
        <v>2722</v>
      </c>
      <c r="B2" s="28"/>
      <c r="C2" s="27"/>
      <c r="D2" s="27"/>
      <c r="E2" s="27"/>
      <c r="F2" s="27"/>
      <c r="G2" s="27"/>
      <c r="H2" s="27"/>
      <c r="I2" s="27"/>
    </row>
    <row r="3" spans="1:9" ht="26.25">
      <c r="A3" s="27" t="str">
        <f ca="1">MID(CELL("Filename",A1),FIND("]",CELL("Filename",A1))+1,LEN(CELL("Filename",A1)))</f>
        <v>Seychelles</v>
      </c>
      <c r="B3" s="28"/>
      <c r="C3" s="27"/>
      <c r="D3" s="27"/>
      <c r="E3" s="27"/>
      <c r="F3" s="27"/>
      <c r="G3" s="27"/>
      <c r="H3" s="27"/>
      <c r="I3" s="27"/>
    </row>
    <row r="4" spans="1:9" ht="13.5" thickBot="1">
      <c r="A4" s="41"/>
      <c r="B4" s="41"/>
      <c r="C4" s="41" t="s">
        <v>3071</v>
      </c>
      <c r="D4" s="41"/>
      <c r="E4" s="41"/>
      <c r="F4" s="41"/>
      <c r="G4" s="41" t="s">
        <v>2802</v>
      </c>
      <c r="H4" s="41"/>
      <c r="I4" s="41" t="s">
        <v>458</v>
      </c>
    </row>
    <row r="5" spans="1:9" s="1" customFormat="1" ht="13.5" thickBot="1">
      <c r="A5" s="9" t="s">
        <v>2744</v>
      </c>
      <c r="B5" s="15" t="s">
        <v>1815</v>
      </c>
      <c r="C5" s="11" t="s">
        <v>2745</v>
      </c>
      <c r="D5" s="11" t="s">
        <v>2345</v>
      </c>
      <c r="E5" s="11" t="str">
        <f>"Cost "&amp;IF(ISERROR(INDEX(CurCodes!$A$8:$D$206,MATCH(A3,CurCodes!$C$8:$C$206,),1)),"",INDEX(CurCodes!$A$8:$D$206,MATCH(A3,CurCodes!$C$8:$C$206,),1))</f>
        <v>Cost SCR</v>
      </c>
      <c r="F5" s="11" t="str">
        <f>SUBSTITUTE(E5,"Cost","Total")</f>
        <v>Total SCR</v>
      </c>
      <c r="G5" s="16" t="s">
        <v>3232</v>
      </c>
      <c r="H5" s="16"/>
      <c r="I5" s="10" t="s">
        <v>1523</v>
      </c>
    </row>
    <row r="6" spans="1:9" ht="22.5">
      <c r="A6" s="17" t="s">
        <v>2663</v>
      </c>
      <c r="B6" s="18" t="s">
        <v>2664</v>
      </c>
      <c r="C6" s="19">
        <v>39552</v>
      </c>
      <c r="D6" s="29">
        <v>1</v>
      </c>
      <c r="E6" s="29">
        <v>500</v>
      </c>
      <c r="F6" s="29">
        <f>D6*E6</f>
        <v>500</v>
      </c>
      <c r="G6" s="21"/>
      <c r="H6" s="22"/>
      <c r="I6" s="23" t="s">
        <v>2666</v>
      </c>
    </row>
    <row r="7" spans="1:9" ht="38.25">
      <c r="A7" s="17" t="s">
        <v>2663</v>
      </c>
      <c r="B7" s="18" t="s">
        <v>2665</v>
      </c>
      <c r="C7" s="19">
        <v>39553</v>
      </c>
      <c r="D7" s="29">
        <v>2</v>
      </c>
      <c r="E7" s="29">
        <v>0</v>
      </c>
      <c r="F7" s="29">
        <f>D7*E7</f>
        <v>0</v>
      </c>
      <c r="G7" s="21"/>
      <c r="H7" s="22"/>
      <c r="I7" s="23" t="s">
        <v>354</v>
      </c>
    </row>
    <row r="8" spans="1:9" ht="90">
      <c r="A8" s="17" t="s">
        <v>2663</v>
      </c>
      <c r="B8" s="18" t="s">
        <v>2667</v>
      </c>
      <c r="C8" s="19"/>
      <c r="D8" s="29"/>
      <c r="E8" s="29"/>
      <c r="F8" s="29"/>
      <c r="G8" s="21"/>
      <c r="H8" s="22"/>
      <c r="I8" s="23" t="s">
        <v>3296</v>
      </c>
    </row>
  </sheetData>
  <printOptions/>
  <pageMargins left="0.5" right="0.5" top="0.5" bottom="0.5" header="0.5" footer="0.5"/>
  <pageSetup fitToHeight="0" fitToWidth="1" horizontalDpi="1200" verticalDpi="1200" orientation="landscape" scale="89" r:id="rId1"/>
</worksheet>
</file>

<file path=xl/worksheets/sheet43.xml><?xml version="1.0" encoding="utf-8"?>
<worksheet xmlns="http://schemas.openxmlformats.org/spreadsheetml/2006/main" xmlns:r="http://schemas.openxmlformats.org/officeDocument/2006/relationships">
  <sheetPr>
    <pageSetUpPr fitToPage="1"/>
  </sheetPr>
  <dimension ref="A1:I80"/>
  <sheetViews>
    <sheetView workbookViewId="0" topLeftCell="A1">
      <pane ySplit="5" topLeftCell="BM6" activePane="bottomLeft" state="frozen"/>
      <selection pane="topLeft" activeCell="A6" sqref="A6"/>
      <selection pane="bottomLeft" activeCell="A6" sqref="A6"/>
    </sheetView>
  </sheetViews>
  <sheetFormatPr defaultColWidth="9.140625" defaultRowHeight="12.75"/>
  <cols>
    <col min="1" max="1" width="15.7109375" style="0" customWidth="1"/>
    <col min="2" max="2" width="22.7109375" style="3" customWidth="1"/>
    <col min="3" max="3" width="10.7109375" style="0" customWidth="1"/>
    <col min="4" max="4" width="8.7109375" style="2" customWidth="1"/>
    <col min="5" max="6" width="10.7109375" style="2" customWidth="1"/>
    <col min="7" max="7" width="13.28125" style="0" customWidth="1"/>
    <col min="8" max="8" width="14.28125" style="0" customWidth="1"/>
    <col min="9" max="9" width="40.7109375" style="0" customWidth="1"/>
  </cols>
  <sheetData>
    <row r="1" spans="1:9" ht="26.25">
      <c r="A1" s="27" t="s">
        <v>108</v>
      </c>
      <c r="B1" s="28"/>
      <c r="C1" s="27"/>
      <c r="D1" s="27"/>
      <c r="E1" s="27"/>
      <c r="F1" s="27"/>
      <c r="G1" s="27"/>
      <c r="H1" s="27"/>
      <c r="I1" s="27"/>
    </row>
    <row r="2" spans="1:9" ht="26.25">
      <c r="A2" s="27" t="s">
        <v>2722</v>
      </c>
      <c r="B2" s="28"/>
      <c r="C2" s="27"/>
      <c r="D2" s="27"/>
      <c r="E2" s="27"/>
      <c r="F2" s="27"/>
      <c r="G2" s="27"/>
      <c r="H2" s="27"/>
      <c r="I2" s="27"/>
    </row>
    <row r="3" spans="1:9" ht="26.25">
      <c r="A3" s="27" t="str">
        <f ca="1">MID(CELL("Filename",A1),FIND("]",CELL("Filename",A1))+1,LEN(CELL("Filename",A1)))</f>
        <v>Kenya</v>
      </c>
      <c r="B3" s="28"/>
      <c r="C3" s="27"/>
      <c r="D3" s="27"/>
      <c r="E3" s="27"/>
      <c r="F3" s="27"/>
      <c r="G3" s="27"/>
      <c r="H3" s="27"/>
      <c r="I3" s="27"/>
    </row>
    <row r="4" spans="1:9" ht="13.5" thickBot="1">
      <c r="A4" s="41"/>
      <c r="B4" s="41"/>
      <c r="C4" s="41" t="s">
        <v>3068</v>
      </c>
      <c r="D4" s="41"/>
      <c r="E4" s="41"/>
      <c r="F4" s="41"/>
      <c r="G4" s="41" t="s">
        <v>2802</v>
      </c>
      <c r="H4" s="41"/>
      <c r="I4" s="41" t="s">
        <v>458</v>
      </c>
    </row>
    <row r="5" spans="1:9" s="1" customFormat="1" ht="13.5" thickBot="1">
      <c r="A5" s="9" t="s">
        <v>2744</v>
      </c>
      <c r="B5" s="15" t="s">
        <v>1815</v>
      </c>
      <c r="C5" s="11" t="s">
        <v>2745</v>
      </c>
      <c r="D5" s="11" t="s">
        <v>2345</v>
      </c>
      <c r="E5" s="11" t="str">
        <f>"Cost "&amp;IF(ISERROR(INDEX(CurCodes!$A$8:$D$206,MATCH(A3,CurCodes!$C$8:$C$206,),1)),"",INDEX(CurCodes!$A$8:$D$206,MATCH(A3,CurCodes!$C$8:$C$206,),1))</f>
        <v>Cost KES</v>
      </c>
      <c r="F5" s="11" t="str">
        <f>SUBSTITUTE(E5,"Cost","Total")</f>
        <v>Total KES</v>
      </c>
      <c r="G5" s="16" t="s">
        <v>3232</v>
      </c>
      <c r="H5" s="16"/>
      <c r="I5" s="10" t="s">
        <v>1523</v>
      </c>
    </row>
    <row r="6" spans="1:9" ht="12.75">
      <c r="A6" s="17" t="s">
        <v>1467</v>
      </c>
      <c r="B6" s="18" t="s">
        <v>1465</v>
      </c>
      <c r="C6" s="19"/>
      <c r="D6" s="29"/>
      <c r="E6" s="29"/>
      <c r="F6" s="29">
        <f aca="true" t="shared" si="0" ref="F6:F19">D6*E6</f>
        <v>0</v>
      </c>
      <c r="G6" s="21" t="s">
        <v>768</v>
      </c>
      <c r="H6" s="22" t="s">
        <v>769</v>
      </c>
      <c r="I6" s="23" t="s">
        <v>1466</v>
      </c>
    </row>
    <row r="7" spans="1:9" ht="33.75">
      <c r="A7" s="17" t="s">
        <v>1468</v>
      </c>
      <c r="B7" s="18" t="s">
        <v>1470</v>
      </c>
      <c r="C7" s="19">
        <v>39566</v>
      </c>
      <c r="D7" s="29">
        <v>2</v>
      </c>
      <c r="E7" s="29">
        <v>300</v>
      </c>
      <c r="F7" s="29">
        <f t="shared" si="0"/>
        <v>600</v>
      </c>
      <c r="G7" s="21" t="s">
        <v>770</v>
      </c>
      <c r="H7" s="22" t="s">
        <v>771</v>
      </c>
      <c r="I7" s="23" t="s">
        <v>2796</v>
      </c>
    </row>
    <row r="8" spans="1:9" ht="12.75">
      <c r="A8" s="17" t="s">
        <v>1468</v>
      </c>
      <c r="B8" s="18" t="s">
        <v>1469</v>
      </c>
      <c r="C8" s="19"/>
      <c r="D8" s="29"/>
      <c r="E8" s="29"/>
      <c r="F8" s="29">
        <f t="shared" si="0"/>
        <v>0</v>
      </c>
      <c r="G8" s="21" t="s">
        <v>772</v>
      </c>
      <c r="H8" s="22" t="s">
        <v>773</v>
      </c>
      <c r="I8" s="23" t="s">
        <v>1469</v>
      </c>
    </row>
    <row r="9" spans="1:9" ht="12.75">
      <c r="A9" s="17" t="s">
        <v>1471</v>
      </c>
      <c r="B9" s="18" t="s">
        <v>1472</v>
      </c>
      <c r="C9" s="19"/>
      <c r="D9" s="29"/>
      <c r="E9" s="29"/>
      <c r="F9" s="29">
        <f t="shared" si="0"/>
        <v>0</v>
      </c>
      <c r="G9" s="21" t="s">
        <v>774</v>
      </c>
      <c r="H9" s="22" t="s">
        <v>775</v>
      </c>
      <c r="I9" s="23" t="s">
        <v>1472</v>
      </c>
    </row>
    <row r="10" spans="1:9" ht="12.75">
      <c r="A10" s="17" t="s">
        <v>1471</v>
      </c>
      <c r="B10" s="18" t="s">
        <v>1473</v>
      </c>
      <c r="C10" s="19"/>
      <c r="D10" s="29"/>
      <c r="E10" s="29"/>
      <c r="F10" s="29">
        <f t="shared" si="0"/>
        <v>0</v>
      </c>
      <c r="G10" s="21" t="s">
        <v>776</v>
      </c>
      <c r="H10" s="22" t="s">
        <v>777</v>
      </c>
      <c r="I10" s="23" t="s">
        <v>1473</v>
      </c>
    </row>
    <row r="11" spans="1:9" ht="12.75">
      <c r="A11" s="17" t="s">
        <v>1474</v>
      </c>
      <c r="B11" s="18" t="s">
        <v>1475</v>
      </c>
      <c r="C11" s="19"/>
      <c r="D11" s="29"/>
      <c r="E11" s="29"/>
      <c r="F11" s="29">
        <f t="shared" si="0"/>
        <v>0</v>
      </c>
      <c r="G11" s="21" t="s">
        <v>778</v>
      </c>
      <c r="H11" s="22" t="s">
        <v>779</v>
      </c>
      <c r="I11" s="23" t="s">
        <v>2798</v>
      </c>
    </row>
    <row r="12" spans="1:9" ht="12.75">
      <c r="A12" s="17" t="s">
        <v>1474</v>
      </c>
      <c r="B12" s="18" t="s">
        <v>1476</v>
      </c>
      <c r="C12" s="19"/>
      <c r="D12" s="29"/>
      <c r="E12" s="29"/>
      <c r="F12" s="29">
        <f t="shared" si="0"/>
        <v>0</v>
      </c>
      <c r="G12" s="21" t="s">
        <v>780</v>
      </c>
      <c r="H12" s="22" t="s">
        <v>781</v>
      </c>
      <c r="I12" s="23" t="s">
        <v>2797</v>
      </c>
    </row>
    <row r="13" spans="1:9" ht="12.75">
      <c r="A13" s="17" t="s">
        <v>1474</v>
      </c>
      <c r="B13" s="18" t="s">
        <v>1477</v>
      </c>
      <c r="C13" s="19"/>
      <c r="D13" s="29"/>
      <c r="E13" s="29"/>
      <c r="F13" s="29">
        <f t="shared" si="0"/>
        <v>0</v>
      </c>
      <c r="G13" s="21" t="s">
        <v>782</v>
      </c>
      <c r="H13" s="22" t="s">
        <v>783</v>
      </c>
      <c r="I13" s="23" t="s">
        <v>1478</v>
      </c>
    </row>
    <row r="14" spans="1:9" ht="12.75">
      <c r="A14" s="17" t="s">
        <v>1474</v>
      </c>
      <c r="B14" s="18" t="s">
        <v>1407</v>
      </c>
      <c r="C14" s="19"/>
      <c r="D14" s="29"/>
      <c r="E14" s="29"/>
      <c r="F14" s="29">
        <f t="shared" si="0"/>
        <v>0</v>
      </c>
      <c r="G14" s="21" t="s">
        <v>1408</v>
      </c>
      <c r="H14" s="22" t="s">
        <v>1409</v>
      </c>
      <c r="I14" s="23" t="s">
        <v>1410</v>
      </c>
    </row>
    <row r="15" spans="1:9" ht="25.5">
      <c r="A15" s="17" t="s">
        <v>1479</v>
      </c>
      <c r="B15" s="18" t="s">
        <v>2803</v>
      </c>
      <c r="C15" s="19"/>
      <c r="D15" s="29"/>
      <c r="E15" s="29"/>
      <c r="F15" s="29">
        <f t="shared" si="0"/>
        <v>0</v>
      </c>
      <c r="G15" s="21" t="s">
        <v>784</v>
      </c>
      <c r="H15" s="22" t="s">
        <v>785</v>
      </c>
      <c r="I15" s="23" t="s">
        <v>2799</v>
      </c>
    </row>
    <row r="16" spans="1:9" ht="12.75">
      <c r="A16" s="17" t="s">
        <v>1479</v>
      </c>
      <c r="B16" s="18" t="s">
        <v>1480</v>
      </c>
      <c r="C16" s="19">
        <v>39568</v>
      </c>
      <c r="D16" s="29">
        <v>14</v>
      </c>
      <c r="E16" s="29">
        <v>0</v>
      </c>
      <c r="F16" s="29">
        <f t="shared" si="0"/>
        <v>0</v>
      </c>
      <c r="G16" s="21" t="s">
        <v>786</v>
      </c>
      <c r="H16" s="22" t="s">
        <v>787</v>
      </c>
      <c r="I16" s="23" t="s">
        <v>354</v>
      </c>
    </row>
    <row r="17" spans="1:9" ht="56.25">
      <c r="A17" s="17" t="s">
        <v>1740</v>
      </c>
      <c r="B17" s="18" t="s">
        <v>1745</v>
      </c>
      <c r="C17" s="19">
        <v>39576</v>
      </c>
      <c r="D17" s="29">
        <v>1</v>
      </c>
      <c r="E17" s="29">
        <v>300</v>
      </c>
      <c r="F17" s="29">
        <f t="shared" si="0"/>
        <v>300</v>
      </c>
      <c r="G17" s="21" t="s">
        <v>1757</v>
      </c>
      <c r="H17" s="22" t="s">
        <v>1758</v>
      </c>
      <c r="I17" s="23" t="s">
        <v>1746</v>
      </c>
    </row>
    <row r="18" spans="1:9" ht="33.75">
      <c r="A18" s="17" t="s">
        <v>1748</v>
      </c>
      <c r="B18" s="18" t="s">
        <v>1749</v>
      </c>
      <c r="C18" s="19"/>
      <c r="D18" s="29"/>
      <c r="E18" s="29">
        <v>550</v>
      </c>
      <c r="F18" s="29">
        <f t="shared" si="0"/>
        <v>0</v>
      </c>
      <c r="G18" s="21" t="s">
        <v>1750</v>
      </c>
      <c r="H18" s="22" t="s">
        <v>1751</v>
      </c>
      <c r="I18" s="23" t="s">
        <v>3297</v>
      </c>
    </row>
    <row r="19" spans="1:9" ht="22.5">
      <c r="A19" s="17" t="s">
        <v>1748</v>
      </c>
      <c r="B19" s="18" t="s">
        <v>1755</v>
      </c>
      <c r="C19" s="19"/>
      <c r="D19" s="29"/>
      <c r="E19" s="29">
        <v>400</v>
      </c>
      <c r="F19" s="29">
        <f t="shared" si="0"/>
        <v>0</v>
      </c>
      <c r="G19" s="21" t="s">
        <v>1753</v>
      </c>
      <c r="H19" s="22" t="s">
        <v>1754</v>
      </c>
      <c r="I19" s="23" t="s">
        <v>1756</v>
      </c>
    </row>
    <row r="20" spans="1:9" ht="22.5">
      <c r="A20" s="17" t="s">
        <v>2436</v>
      </c>
      <c r="B20" s="18" t="s">
        <v>2437</v>
      </c>
      <c r="C20" s="19"/>
      <c r="D20" s="29"/>
      <c r="E20" s="29"/>
      <c r="F20" s="29">
        <f aca="true" t="shared" si="1" ref="F20:F31">D20*E20</f>
        <v>0</v>
      </c>
      <c r="G20" s="21" t="s">
        <v>3294</v>
      </c>
      <c r="H20" s="22" t="s">
        <v>3295</v>
      </c>
      <c r="I20" s="23" t="s">
        <v>1183</v>
      </c>
    </row>
    <row r="21" spans="1:9" ht="45">
      <c r="A21" s="17" t="s">
        <v>3302</v>
      </c>
      <c r="B21" s="18" t="s">
        <v>393</v>
      </c>
      <c r="C21" s="19"/>
      <c r="D21" s="29"/>
      <c r="E21" s="29"/>
      <c r="F21" s="29">
        <f t="shared" si="1"/>
        <v>0</v>
      </c>
      <c r="G21" s="21" t="s">
        <v>1159</v>
      </c>
      <c r="H21" s="22" t="s">
        <v>1160</v>
      </c>
      <c r="I21" s="23" t="s">
        <v>3301</v>
      </c>
    </row>
    <row r="22" spans="1:9" ht="45">
      <c r="A22" s="17" t="s">
        <v>3302</v>
      </c>
      <c r="B22" s="18" t="s">
        <v>394</v>
      </c>
      <c r="C22" s="19"/>
      <c r="D22" s="29"/>
      <c r="E22" s="29"/>
      <c r="F22" s="29">
        <f t="shared" si="1"/>
        <v>0</v>
      </c>
      <c r="G22" s="21" t="s">
        <v>1161</v>
      </c>
      <c r="H22" s="22" t="s">
        <v>1162</v>
      </c>
      <c r="I22" s="23" t="s">
        <v>1693</v>
      </c>
    </row>
    <row r="23" spans="1:9" ht="25.5">
      <c r="A23" s="17" t="s">
        <v>3302</v>
      </c>
      <c r="B23" s="18" t="s">
        <v>1694</v>
      </c>
      <c r="C23" s="19"/>
      <c r="D23" s="29"/>
      <c r="E23" s="29"/>
      <c r="F23" s="29">
        <f t="shared" si="1"/>
        <v>0</v>
      </c>
      <c r="G23" s="21" t="s">
        <v>1163</v>
      </c>
      <c r="H23" s="22" t="s">
        <v>1164</v>
      </c>
      <c r="I23" s="23" t="s">
        <v>1184</v>
      </c>
    </row>
    <row r="24" spans="1:9" ht="25.5">
      <c r="A24" s="17" t="s">
        <v>3302</v>
      </c>
      <c r="B24" s="18" t="s">
        <v>392</v>
      </c>
      <c r="C24" s="19"/>
      <c r="D24" s="29"/>
      <c r="E24" s="29"/>
      <c r="F24" s="29">
        <f t="shared" si="1"/>
        <v>0</v>
      </c>
      <c r="G24" s="21" t="s">
        <v>1165</v>
      </c>
      <c r="H24" s="22" t="s">
        <v>1166</v>
      </c>
      <c r="I24" s="23" t="s">
        <v>1184</v>
      </c>
    </row>
    <row r="25" spans="1:9" ht="33.75">
      <c r="A25" s="17" t="s">
        <v>3302</v>
      </c>
      <c r="B25" s="18" t="s">
        <v>1169</v>
      </c>
      <c r="C25" s="19"/>
      <c r="D25" s="29"/>
      <c r="E25" s="29"/>
      <c r="F25" s="29">
        <f t="shared" si="1"/>
        <v>0</v>
      </c>
      <c r="G25" s="21" t="s">
        <v>1167</v>
      </c>
      <c r="H25" s="22" t="s">
        <v>1168</v>
      </c>
      <c r="I25" s="23" t="s">
        <v>3298</v>
      </c>
    </row>
    <row r="26" spans="1:9" ht="25.5">
      <c r="A26" s="17" t="s">
        <v>3302</v>
      </c>
      <c r="B26" s="18" t="s">
        <v>1694</v>
      </c>
      <c r="C26" s="19"/>
      <c r="D26" s="29"/>
      <c r="E26" s="29"/>
      <c r="F26" s="29">
        <f t="shared" si="1"/>
        <v>0</v>
      </c>
      <c r="G26" s="21" t="s">
        <v>1170</v>
      </c>
      <c r="H26" s="22" t="s">
        <v>1171</v>
      </c>
      <c r="I26" s="23" t="s">
        <v>1184</v>
      </c>
    </row>
    <row r="27" spans="1:9" ht="25.5">
      <c r="A27" s="17" t="s">
        <v>3302</v>
      </c>
      <c r="B27" s="18" t="s">
        <v>1174</v>
      </c>
      <c r="C27" s="19"/>
      <c r="D27" s="29"/>
      <c r="E27" s="29"/>
      <c r="F27" s="29">
        <f t="shared" si="1"/>
        <v>0</v>
      </c>
      <c r="G27" s="21" t="s">
        <v>1172</v>
      </c>
      <c r="H27" s="22" t="s">
        <v>1173</v>
      </c>
      <c r="I27" s="23" t="s">
        <v>1184</v>
      </c>
    </row>
    <row r="28" spans="1:9" ht="33.75">
      <c r="A28" s="17" t="s">
        <v>3302</v>
      </c>
      <c r="B28" s="18" t="s">
        <v>1177</v>
      </c>
      <c r="C28" s="19"/>
      <c r="D28" s="29"/>
      <c r="E28" s="29"/>
      <c r="F28" s="29">
        <f t="shared" si="1"/>
        <v>0</v>
      </c>
      <c r="G28" s="21" t="s">
        <v>1175</v>
      </c>
      <c r="H28" s="22" t="s">
        <v>1176</v>
      </c>
      <c r="I28" s="23" t="s">
        <v>3299</v>
      </c>
    </row>
    <row r="29" spans="1:9" ht="56.25">
      <c r="A29" s="17" t="s">
        <v>1158</v>
      </c>
      <c r="B29" s="18" t="s">
        <v>1157</v>
      </c>
      <c r="C29" s="19"/>
      <c r="D29" s="29"/>
      <c r="E29" s="29"/>
      <c r="F29" s="29">
        <f t="shared" si="1"/>
        <v>0</v>
      </c>
      <c r="G29" s="21" t="s">
        <v>1777</v>
      </c>
      <c r="H29" s="22" t="s">
        <v>1156</v>
      </c>
      <c r="I29" s="23" t="s">
        <v>3293</v>
      </c>
    </row>
    <row r="30" spans="1:9" ht="22.5">
      <c r="A30" s="17" t="s">
        <v>1741</v>
      </c>
      <c r="B30" s="18" t="s">
        <v>1743</v>
      </c>
      <c r="C30" s="19">
        <v>39577</v>
      </c>
      <c r="D30" s="29">
        <v>2</v>
      </c>
      <c r="E30" s="29">
        <v>500</v>
      </c>
      <c r="F30" s="29">
        <f t="shared" si="1"/>
        <v>1000</v>
      </c>
      <c r="G30" s="21" t="s">
        <v>1759</v>
      </c>
      <c r="H30" s="22" t="s">
        <v>1760</v>
      </c>
      <c r="I30" s="23" t="s">
        <v>1747</v>
      </c>
    </row>
    <row r="31" spans="1:9" ht="22.5">
      <c r="A31" s="17" t="s">
        <v>1178</v>
      </c>
      <c r="B31" s="18" t="s">
        <v>1179</v>
      </c>
      <c r="C31" s="19"/>
      <c r="D31" s="29"/>
      <c r="E31" s="29"/>
      <c r="F31" s="29">
        <f t="shared" si="1"/>
        <v>0</v>
      </c>
      <c r="G31" s="21" t="s">
        <v>1181</v>
      </c>
      <c r="H31" s="22" t="s">
        <v>1182</v>
      </c>
      <c r="I31" s="23" t="s">
        <v>1180</v>
      </c>
    </row>
    <row r="32" spans="1:9" ht="25.5">
      <c r="A32" s="17" t="s">
        <v>1671</v>
      </c>
      <c r="B32" s="18" t="s">
        <v>2360</v>
      </c>
      <c r="C32" s="19"/>
      <c r="D32" s="29"/>
      <c r="E32" s="29"/>
      <c r="F32" s="29"/>
      <c r="G32" s="21" t="s">
        <v>2362</v>
      </c>
      <c r="H32" s="22" t="s">
        <v>2363</v>
      </c>
      <c r="I32" s="23" t="s">
        <v>2361</v>
      </c>
    </row>
    <row r="33" spans="1:9" ht="25.5">
      <c r="A33" s="17" t="s">
        <v>1671</v>
      </c>
      <c r="B33" s="18" t="s">
        <v>1663</v>
      </c>
      <c r="C33" s="19"/>
      <c r="D33" s="29"/>
      <c r="E33" s="29"/>
      <c r="F33" s="29">
        <f aca="true" t="shared" si="2" ref="F33:F40">D33*E33</f>
        <v>0</v>
      </c>
      <c r="G33" s="21" t="s">
        <v>1763</v>
      </c>
      <c r="H33" s="22" t="s">
        <v>1764</v>
      </c>
      <c r="I33" s="23" t="s">
        <v>1664</v>
      </c>
    </row>
    <row r="34" spans="1:9" ht="25.5">
      <c r="A34" s="17" t="s">
        <v>1671</v>
      </c>
      <c r="B34" s="18" t="s">
        <v>1665</v>
      </c>
      <c r="C34" s="19"/>
      <c r="D34" s="29"/>
      <c r="E34" s="29"/>
      <c r="F34" s="29">
        <f t="shared" si="2"/>
        <v>0</v>
      </c>
      <c r="G34" s="21" t="s">
        <v>1765</v>
      </c>
      <c r="H34" s="22" t="s">
        <v>1766</v>
      </c>
      <c r="I34" s="23" t="s">
        <v>1695</v>
      </c>
    </row>
    <row r="35" spans="1:9" ht="22.5">
      <c r="A35" s="17" t="s">
        <v>1666</v>
      </c>
      <c r="B35" s="18" t="s">
        <v>1670</v>
      </c>
      <c r="C35" s="19"/>
      <c r="D35" s="29"/>
      <c r="E35" s="29"/>
      <c r="F35" s="29">
        <f t="shared" si="2"/>
        <v>0</v>
      </c>
      <c r="G35" s="21" t="s">
        <v>1767</v>
      </c>
      <c r="H35" s="22" t="s">
        <v>1768</v>
      </c>
      <c r="I35" s="23" t="s">
        <v>1695</v>
      </c>
    </row>
    <row r="36" spans="1:9" ht="22.5">
      <c r="A36" s="17" t="s">
        <v>1668</v>
      </c>
      <c r="B36" s="18" t="s">
        <v>1670</v>
      </c>
      <c r="C36" s="19"/>
      <c r="D36" s="29"/>
      <c r="E36" s="29"/>
      <c r="F36" s="29">
        <f t="shared" si="2"/>
        <v>0</v>
      </c>
      <c r="G36" s="21" t="s">
        <v>1769</v>
      </c>
      <c r="H36" s="22" t="s">
        <v>1770</v>
      </c>
      <c r="I36" s="23" t="s">
        <v>1695</v>
      </c>
    </row>
    <row r="37" spans="1:9" ht="22.5">
      <c r="A37" s="17" t="s">
        <v>1667</v>
      </c>
      <c r="B37" s="18" t="s">
        <v>1670</v>
      </c>
      <c r="C37" s="19"/>
      <c r="D37" s="29"/>
      <c r="E37" s="29"/>
      <c r="F37" s="29">
        <f t="shared" si="2"/>
        <v>0</v>
      </c>
      <c r="G37" s="21" t="s">
        <v>1771</v>
      </c>
      <c r="H37" s="22" t="s">
        <v>1772</v>
      </c>
      <c r="I37" s="23" t="s">
        <v>1695</v>
      </c>
    </row>
    <row r="38" spans="1:9" ht="33.75">
      <c r="A38" s="17" t="s">
        <v>1667</v>
      </c>
      <c r="B38" s="18" t="s">
        <v>1669</v>
      </c>
      <c r="C38" s="19"/>
      <c r="D38" s="29"/>
      <c r="E38" s="29"/>
      <c r="F38" s="29">
        <f t="shared" si="2"/>
        <v>0</v>
      </c>
      <c r="G38" s="21" t="s">
        <v>1773</v>
      </c>
      <c r="H38" s="22" t="s">
        <v>1774</v>
      </c>
      <c r="I38" s="23" t="s">
        <v>1696</v>
      </c>
    </row>
    <row r="39" spans="1:9" ht="25.5">
      <c r="A39" s="17" t="s">
        <v>1672</v>
      </c>
      <c r="B39" s="18" t="s">
        <v>391</v>
      </c>
      <c r="C39" s="19"/>
      <c r="D39" s="29"/>
      <c r="E39" s="29"/>
      <c r="F39" s="29">
        <f t="shared" si="2"/>
        <v>0</v>
      </c>
      <c r="G39" s="21" t="s">
        <v>1775</v>
      </c>
      <c r="H39" s="22" t="s">
        <v>1776</v>
      </c>
      <c r="I39" s="23" t="s">
        <v>1695</v>
      </c>
    </row>
    <row r="40" spans="1:9" ht="56.25">
      <c r="A40" s="17" t="s">
        <v>1742</v>
      </c>
      <c r="B40" s="18" t="s">
        <v>1744</v>
      </c>
      <c r="C40" s="19">
        <v>39579</v>
      </c>
      <c r="D40" s="29">
        <v>2</v>
      </c>
      <c r="E40" s="29">
        <v>500</v>
      </c>
      <c r="F40" s="29">
        <f t="shared" si="2"/>
        <v>1000</v>
      </c>
      <c r="G40" s="21" t="s">
        <v>1761</v>
      </c>
      <c r="H40" s="22" t="s">
        <v>1762</v>
      </c>
      <c r="I40" s="23" t="s">
        <v>3300</v>
      </c>
    </row>
    <row r="41" spans="1:9" ht="33.75">
      <c r="A41" s="17" t="s">
        <v>246</v>
      </c>
      <c r="B41" s="18" t="s">
        <v>750</v>
      </c>
      <c r="C41" s="19"/>
      <c r="D41" s="29"/>
      <c r="E41" s="29"/>
      <c r="F41" s="29">
        <f aca="true" t="shared" si="3" ref="F41:F49">D41*E41</f>
        <v>0</v>
      </c>
      <c r="G41" s="21" t="s">
        <v>751</v>
      </c>
      <c r="H41" s="22" t="s">
        <v>752</v>
      </c>
      <c r="I41" s="23" t="s">
        <v>2386</v>
      </c>
    </row>
    <row r="42" spans="1:9" ht="45">
      <c r="A42" s="17" t="s">
        <v>246</v>
      </c>
      <c r="B42" s="18" t="s">
        <v>739</v>
      </c>
      <c r="C42" s="19">
        <v>39587</v>
      </c>
      <c r="D42" s="29">
        <v>1</v>
      </c>
      <c r="E42" s="29">
        <v>500</v>
      </c>
      <c r="F42" s="29">
        <f t="shared" si="3"/>
        <v>500</v>
      </c>
      <c r="G42" s="21" t="s">
        <v>737</v>
      </c>
      <c r="H42" s="22" t="s">
        <v>738</v>
      </c>
      <c r="I42" s="23" t="s">
        <v>250</v>
      </c>
    </row>
    <row r="43" spans="1:9" ht="25.5">
      <c r="A43" s="17" t="s">
        <v>949</v>
      </c>
      <c r="B43" s="18" t="s">
        <v>247</v>
      </c>
      <c r="C43" s="19">
        <v>39588</v>
      </c>
      <c r="D43" s="29">
        <v>1</v>
      </c>
      <c r="E43" s="29">
        <v>650</v>
      </c>
      <c r="F43" s="29">
        <f t="shared" si="3"/>
        <v>650</v>
      </c>
      <c r="G43" s="21" t="s">
        <v>735</v>
      </c>
      <c r="H43" s="22" t="s">
        <v>736</v>
      </c>
      <c r="I43" s="23" t="s">
        <v>251</v>
      </c>
    </row>
    <row r="44" spans="1:9" ht="25.5">
      <c r="A44" s="17" t="s">
        <v>949</v>
      </c>
      <c r="B44" s="18" t="s">
        <v>734</v>
      </c>
      <c r="C44" s="19"/>
      <c r="D44" s="29"/>
      <c r="E44" s="29"/>
      <c r="F44" s="29">
        <f t="shared" si="3"/>
        <v>0</v>
      </c>
      <c r="G44" s="21" t="s">
        <v>748</v>
      </c>
      <c r="H44" s="22" t="s">
        <v>749</v>
      </c>
      <c r="I44" s="23" t="s">
        <v>742</v>
      </c>
    </row>
    <row r="45" spans="1:9" ht="25.5">
      <c r="A45" s="17" t="s">
        <v>949</v>
      </c>
      <c r="B45" s="18" t="s">
        <v>740</v>
      </c>
      <c r="C45" s="19"/>
      <c r="D45" s="29"/>
      <c r="E45" s="29"/>
      <c r="F45" s="29">
        <f t="shared" si="3"/>
        <v>0</v>
      </c>
      <c r="G45" s="21" t="s">
        <v>743</v>
      </c>
      <c r="H45" s="22" t="s">
        <v>744</v>
      </c>
      <c r="I45" s="23" t="s">
        <v>741</v>
      </c>
    </row>
    <row r="46" spans="1:9" ht="25.5">
      <c r="A46" s="17" t="s">
        <v>949</v>
      </c>
      <c r="B46" s="18" t="s">
        <v>745</v>
      </c>
      <c r="C46" s="19"/>
      <c r="D46" s="29"/>
      <c r="E46" s="29"/>
      <c r="F46" s="29">
        <f t="shared" si="3"/>
        <v>0</v>
      </c>
      <c r="G46" s="21" t="s">
        <v>746</v>
      </c>
      <c r="H46" s="22" t="s">
        <v>747</v>
      </c>
      <c r="I46" s="23" t="s">
        <v>741</v>
      </c>
    </row>
    <row r="47" spans="1:9" ht="56.25">
      <c r="A47" s="17" t="s">
        <v>248</v>
      </c>
      <c r="B47" s="18" t="s">
        <v>249</v>
      </c>
      <c r="C47" s="19">
        <v>39589</v>
      </c>
      <c r="D47" s="29">
        <v>2</v>
      </c>
      <c r="E47" s="29">
        <v>0</v>
      </c>
      <c r="F47" s="29">
        <f t="shared" si="3"/>
        <v>0</v>
      </c>
      <c r="G47" s="21" t="s">
        <v>732</v>
      </c>
      <c r="H47" s="22" t="s">
        <v>733</v>
      </c>
      <c r="I47" s="23" t="s">
        <v>252</v>
      </c>
    </row>
    <row r="48" spans="1:9" ht="12.75">
      <c r="A48" s="17" t="s">
        <v>1778</v>
      </c>
      <c r="B48" s="18" t="s">
        <v>1779</v>
      </c>
      <c r="C48" s="19">
        <v>39591</v>
      </c>
      <c r="D48" s="29">
        <v>1</v>
      </c>
      <c r="E48" s="29">
        <v>500</v>
      </c>
      <c r="F48" s="29">
        <f t="shared" si="3"/>
        <v>500</v>
      </c>
      <c r="G48" s="21" t="s">
        <v>1780</v>
      </c>
      <c r="H48" s="22" t="s">
        <v>1781</v>
      </c>
      <c r="I48" s="23" t="s">
        <v>1782</v>
      </c>
    </row>
    <row r="49" spans="1:9" ht="12.75">
      <c r="A49" s="17" t="s">
        <v>1778</v>
      </c>
      <c r="B49" s="18" t="s">
        <v>1783</v>
      </c>
      <c r="C49" s="19"/>
      <c r="D49" s="29"/>
      <c r="E49" s="29"/>
      <c r="F49" s="29">
        <f t="shared" si="3"/>
        <v>0</v>
      </c>
      <c r="G49" s="21" t="s">
        <v>1784</v>
      </c>
      <c r="H49" s="22" t="s">
        <v>1785</v>
      </c>
      <c r="I49" s="23" t="s">
        <v>1789</v>
      </c>
    </row>
    <row r="50" spans="1:9" ht="12.75">
      <c r="A50" s="17" t="s">
        <v>1778</v>
      </c>
      <c r="B50" s="18" t="s">
        <v>1786</v>
      </c>
      <c r="C50" s="19"/>
      <c r="D50" s="29"/>
      <c r="E50" s="29"/>
      <c r="F50" s="29">
        <f aca="true" t="shared" si="4" ref="F50:F64">D50*E50</f>
        <v>0</v>
      </c>
      <c r="G50" s="21" t="s">
        <v>1787</v>
      </c>
      <c r="H50" s="22" t="s">
        <v>1788</v>
      </c>
      <c r="I50" s="23" t="s">
        <v>1789</v>
      </c>
    </row>
    <row r="51" spans="1:9" ht="56.25">
      <c r="A51" s="17" t="s">
        <v>707</v>
      </c>
      <c r="B51" s="18" t="s">
        <v>708</v>
      </c>
      <c r="C51" s="19">
        <v>39592</v>
      </c>
      <c r="D51" s="29">
        <v>6</v>
      </c>
      <c r="E51" s="29">
        <v>550</v>
      </c>
      <c r="F51" s="29">
        <f t="shared" si="4"/>
        <v>3300</v>
      </c>
      <c r="G51" s="21" t="s">
        <v>709</v>
      </c>
      <c r="H51" s="22" t="s">
        <v>710</v>
      </c>
      <c r="I51" s="23" t="s">
        <v>335</v>
      </c>
    </row>
    <row r="52" spans="1:9" ht="56.25">
      <c r="A52" s="17" t="s">
        <v>707</v>
      </c>
      <c r="B52" s="18" t="s">
        <v>2795</v>
      </c>
      <c r="C52" s="19"/>
      <c r="D52" s="29"/>
      <c r="E52" s="29">
        <v>350</v>
      </c>
      <c r="F52" s="29">
        <f t="shared" si="4"/>
        <v>0</v>
      </c>
      <c r="G52" s="21" t="s">
        <v>631</v>
      </c>
      <c r="H52" s="22" t="s">
        <v>632</v>
      </c>
      <c r="I52" s="23" t="s">
        <v>1615</v>
      </c>
    </row>
    <row r="53" spans="1:9" ht="12.75">
      <c r="A53" s="17" t="s">
        <v>707</v>
      </c>
      <c r="B53" s="18" t="s">
        <v>711</v>
      </c>
      <c r="C53" s="19"/>
      <c r="D53" s="29"/>
      <c r="E53" s="29"/>
      <c r="F53" s="29">
        <f t="shared" si="4"/>
        <v>0</v>
      </c>
      <c r="G53" s="21" t="s">
        <v>715</v>
      </c>
      <c r="H53" s="22" t="s">
        <v>716</v>
      </c>
      <c r="I53" s="23" t="s">
        <v>713</v>
      </c>
    </row>
    <row r="54" spans="1:9" ht="33.75">
      <c r="A54" s="17" t="s">
        <v>707</v>
      </c>
      <c r="B54" s="18" t="s">
        <v>2544</v>
      </c>
      <c r="C54" s="19"/>
      <c r="D54" s="29"/>
      <c r="E54" s="29"/>
      <c r="F54" s="29">
        <f t="shared" si="4"/>
        <v>0</v>
      </c>
      <c r="G54" s="21" t="s">
        <v>719</v>
      </c>
      <c r="H54" s="22" t="s">
        <v>720</v>
      </c>
      <c r="I54" s="23" t="s">
        <v>714</v>
      </c>
    </row>
    <row r="55" spans="1:9" ht="33.75">
      <c r="A55" s="17" t="s">
        <v>707</v>
      </c>
      <c r="B55" s="18" t="s">
        <v>712</v>
      </c>
      <c r="C55" s="19"/>
      <c r="D55" s="29"/>
      <c r="E55" s="29"/>
      <c r="F55" s="29">
        <f t="shared" si="4"/>
        <v>0</v>
      </c>
      <c r="G55" s="21" t="s">
        <v>717</v>
      </c>
      <c r="H55" s="22" t="s">
        <v>718</v>
      </c>
      <c r="I55" s="23" t="s">
        <v>714</v>
      </c>
    </row>
    <row r="56" spans="1:9" ht="12.75">
      <c r="A56" s="17" t="s">
        <v>707</v>
      </c>
      <c r="B56" s="18" t="s">
        <v>789</v>
      </c>
      <c r="C56" s="19"/>
      <c r="D56" s="29"/>
      <c r="E56" s="29"/>
      <c r="F56" s="29">
        <f t="shared" si="4"/>
        <v>0</v>
      </c>
      <c r="G56" s="21" t="s">
        <v>721</v>
      </c>
      <c r="H56" s="22" t="s">
        <v>722</v>
      </c>
      <c r="I56" s="23" t="s">
        <v>1692</v>
      </c>
    </row>
    <row r="57" spans="1:9" ht="45">
      <c r="A57" s="17" t="s">
        <v>2367</v>
      </c>
      <c r="B57" s="18" t="s">
        <v>249</v>
      </c>
      <c r="C57" s="19">
        <v>39595</v>
      </c>
      <c r="D57" s="29">
        <v>1</v>
      </c>
      <c r="E57" s="29"/>
      <c r="F57" s="29">
        <f t="shared" si="4"/>
        <v>0</v>
      </c>
      <c r="G57" s="21" t="s">
        <v>2814</v>
      </c>
      <c r="H57" s="22" t="s">
        <v>2815</v>
      </c>
      <c r="I57" s="23" t="s">
        <v>2374</v>
      </c>
    </row>
    <row r="58" spans="1:9" ht="33.75">
      <c r="A58" s="17" t="s">
        <v>2368</v>
      </c>
      <c r="B58" s="18" t="s">
        <v>2369</v>
      </c>
      <c r="C58" s="19">
        <v>39596</v>
      </c>
      <c r="D58" s="29">
        <v>1</v>
      </c>
      <c r="E58" s="29">
        <v>250</v>
      </c>
      <c r="F58" s="29">
        <f t="shared" si="4"/>
        <v>250</v>
      </c>
      <c r="G58" s="21" t="s">
        <v>2816</v>
      </c>
      <c r="H58" s="22" t="s">
        <v>2817</v>
      </c>
      <c r="I58" s="23" t="s">
        <v>2375</v>
      </c>
    </row>
    <row r="59" spans="1:9" ht="90">
      <c r="A59" s="17" t="s">
        <v>2368</v>
      </c>
      <c r="B59" s="18" t="s">
        <v>2818</v>
      </c>
      <c r="C59" s="19">
        <v>39597</v>
      </c>
      <c r="D59" s="29">
        <v>1</v>
      </c>
      <c r="E59" s="29">
        <v>250</v>
      </c>
      <c r="F59" s="29">
        <f t="shared" si="4"/>
        <v>250</v>
      </c>
      <c r="G59" s="21" t="s">
        <v>2819</v>
      </c>
      <c r="H59" s="22" t="s">
        <v>2820</v>
      </c>
      <c r="I59" s="23" t="s">
        <v>2813</v>
      </c>
    </row>
    <row r="60" spans="1:9" ht="22.5">
      <c r="A60" s="17" t="s">
        <v>2370</v>
      </c>
      <c r="B60" s="18" t="s">
        <v>2371</v>
      </c>
      <c r="C60" s="19">
        <v>39598</v>
      </c>
      <c r="D60" s="29">
        <v>1</v>
      </c>
      <c r="E60" s="29">
        <v>235</v>
      </c>
      <c r="F60" s="29">
        <f t="shared" si="4"/>
        <v>235</v>
      </c>
      <c r="G60" s="21" t="s">
        <v>2811</v>
      </c>
      <c r="H60" s="22" t="s">
        <v>2812</v>
      </c>
      <c r="I60" s="23" t="s">
        <v>2376</v>
      </c>
    </row>
    <row r="61" spans="1:9" ht="33.75">
      <c r="A61" s="17" t="s">
        <v>2372</v>
      </c>
      <c r="B61" s="18" t="s">
        <v>2373</v>
      </c>
      <c r="C61" s="19">
        <v>39599</v>
      </c>
      <c r="D61" s="29">
        <v>1</v>
      </c>
      <c r="E61" s="29">
        <v>650</v>
      </c>
      <c r="F61" s="29">
        <f t="shared" si="4"/>
        <v>650</v>
      </c>
      <c r="G61" s="21" t="s">
        <v>2377</v>
      </c>
      <c r="H61" s="22" t="s">
        <v>2378</v>
      </c>
      <c r="I61" s="23" t="s">
        <v>1011</v>
      </c>
    </row>
    <row r="62" spans="1:9" ht="25.5">
      <c r="A62" s="17" t="s">
        <v>2372</v>
      </c>
      <c r="B62" s="18" t="s">
        <v>1676</v>
      </c>
      <c r="C62" s="19"/>
      <c r="D62" s="29"/>
      <c r="E62" s="29"/>
      <c r="F62" s="29">
        <f t="shared" si="4"/>
        <v>0</v>
      </c>
      <c r="G62" s="21" t="s">
        <v>2379</v>
      </c>
      <c r="H62" s="22" t="s">
        <v>2380</v>
      </c>
      <c r="I62" s="23" t="s">
        <v>2381</v>
      </c>
    </row>
    <row r="63" spans="1:9" ht="25.5">
      <c r="A63" s="17" t="s">
        <v>2372</v>
      </c>
      <c r="B63" s="18" t="s">
        <v>2384</v>
      </c>
      <c r="C63" s="19"/>
      <c r="D63" s="29"/>
      <c r="E63" s="29"/>
      <c r="F63" s="29">
        <f t="shared" si="4"/>
        <v>0</v>
      </c>
      <c r="G63" s="21" t="s">
        <v>2382</v>
      </c>
      <c r="H63" s="22" t="s">
        <v>2383</v>
      </c>
      <c r="I63" s="23" t="s">
        <v>2385</v>
      </c>
    </row>
    <row r="64" spans="1:9" ht="67.5">
      <c r="A64" s="17" t="s">
        <v>723</v>
      </c>
      <c r="B64" s="18" t="s">
        <v>724</v>
      </c>
      <c r="C64" s="19">
        <v>39600</v>
      </c>
      <c r="D64" s="29">
        <v>2</v>
      </c>
      <c r="E64" s="29">
        <v>300</v>
      </c>
      <c r="F64" s="29">
        <f t="shared" si="4"/>
        <v>600</v>
      </c>
      <c r="G64" s="21" t="s">
        <v>2365</v>
      </c>
      <c r="H64" s="22" t="s">
        <v>2366</v>
      </c>
      <c r="I64" s="23" t="s">
        <v>2809</v>
      </c>
    </row>
    <row r="65" spans="1:9" ht="56.25">
      <c r="A65" s="17" t="s">
        <v>723</v>
      </c>
      <c r="B65" s="18" t="s">
        <v>725</v>
      </c>
      <c r="C65" s="19"/>
      <c r="D65" s="29"/>
      <c r="E65" s="29"/>
      <c r="F65" s="29">
        <f aca="true" t="shared" si="5" ref="F65:F76">D65*E65</f>
        <v>0</v>
      </c>
      <c r="G65" s="21" t="s">
        <v>726</v>
      </c>
      <c r="H65" s="22" t="s">
        <v>2364</v>
      </c>
      <c r="I65" s="23" t="s">
        <v>2810</v>
      </c>
    </row>
    <row r="66" spans="1:9" ht="25.5">
      <c r="A66" s="17" t="s">
        <v>1002</v>
      </c>
      <c r="B66" s="18" t="s">
        <v>1003</v>
      </c>
      <c r="C66" s="19">
        <v>39602</v>
      </c>
      <c r="D66" s="29">
        <v>1</v>
      </c>
      <c r="E66" s="29">
        <v>320</v>
      </c>
      <c r="F66" s="29">
        <f t="shared" si="5"/>
        <v>320</v>
      </c>
      <c r="G66" s="21" t="s">
        <v>1004</v>
      </c>
      <c r="H66" s="22" t="s">
        <v>1005</v>
      </c>
      <c r="I66" s="23" t="s">
        <v>1010</v>
      </c>
    </row>
    <row r="67" spans="1:9" ht="33.75">
      <c r="A67" s="17" t="s">
        <v>1002</v>
      </c>
      <c r="B67" s="18" t="s">
        <v>1006</v>
      </c>
      <c r="C67" s="19"/>
      <c r="D67" s="29"/>
      <c r="E67" s="29"/>
      <c r="F67" s="29">
        <f t="shared" si="5"/>
        <v>0</v>
      </c>
      <c r="G67" s="21" t="s">
        <v>1007</v>
      </c>
      <c r="H67" s="22" t="s">
        <v>1008</v>
      </c>
      <c r="I67" s="23" t="s">
        <v>1009</v>
      </c>
    </row>
    <row r="68" spans="1:9" ht="25.5">
      <c r="A68" s="17" t="s">
        <v>271</v>
      </c>
      <c r="B68" s="18" t="s">
        <v>915</v>
      </c>
      <c r="C68" s="19"/>
      <c r="D68" s="29"/>
      <c r="E68" s="29"/>
      <c r="F68" s="29">
        <f t="shared" si="5"/>
        <v>0</v>
      </c>
      <c r="G68" s="21" t="s">
        <v>917</v>
      </c>
      <c r="H68" s="22" t="s">
        <v>918</v>
      </c>
      <c r="I68" s="23" t="s">
        <v>916</v>
      </c>
    </row>
    <row r="69" spans="1:9" ht="25.5">
      <c r="A69" s="17" t="s">
        <v>271</v>
      </c>
      <c r="B69" s="18" t="s">
        <v>278</v>
      </c>
      <c r="C69" s="19"/>
      <c r="D69" s="29"/>
      <c r="E69" s="29"/>
      <c r="F69" s="29">
        <f>D69*E69</f>
        <v>0</v>
      </c>
      <c r="G69" s="21" t="s">
        <v>276</v>
      </c>
      <c r="H69" s="22" t="s">
        <v>277</v>
      </c>
      <c r="I69" s="23" t="s">
        <v>275</v>
      </c>
    </row>
    <row r="70" spans="1:9" ht="25.5">
      <c r="A70" s="17" t="s">
        <v>271</v>
      </c>
      <c r="B70" s="18" t="s">
        <v>272</v>
      </c>
      <c r="C70" s="19"/>
      <c r="D70" s="29"/>
      <c r="E70" s="29"/>
      <c r="F70" s="29">
        <f t="shared" si="5"/>
        <v>0</v>
      </c>
      <c r="G70" s="21" t="s">
        <v>273</v>
      </c>
      <c r="H70" s="22" t="s">
        <v>274</v>
      </c>
      <c r="I70" s="23" t="s">
        <v>275</v>
      </c>
    </row>
    <row r="71" spans="1:9" ht="25.5">
      <c r="A71" s="17" t="s">
        <v>271</v>
      </c>
      <c r="B71" s="18" t="s">
        <v>279</v>
      </c>
      <c r="C71" s="19">
        <v>39606</v>
      </c>
      <c r="D71" s="29">
        <v>1</v>
      </c>
      <c r="E71" s="29">
        <v>640</v>
      </c>
      <c r="F71" s="29">
        <f t="shared" si="5"/>
        <v>640</v>
      </c>
      <c r="G71" s="21" t="s">
        <v>280</v>
      </c>
      <c r="H71" s="22" t="s">
        <v>281</v>
      </c>
      <c r="I71" s="23" t="s">
        <v>282</v>
      </c>
    </row>
    <row r="72" spans="1:9" ht="67.5">
      <c r="A72" s="17" t="s">
        <v>271</v>
      </c>
      <c r="B72" s="18" t="s">
        <v>283</v>
      </c>
      <c r="C72" s="19">
        <v>39607</v>
      </c>
      <c r="D72" s="29">
        <v>1</v>
      </c>
      <c r="E72" s="29">
        <v>300</v>
      </c>
      <c r="F72" s="29">
        <f t="shared" si="5"/>
        <v>300</v>
      </c>
      <c r="G72" s="21" t="s">
        <v>913</v>
      </c>
      <c r="H72" s="22" t="s">
        <v>914</v>
      </c>
      <c r="I72" s="23" t="s">
        <v>912</v>
      </c>
    </row>
    <row r="73" spans="1:9" ht="33.75">
      <c r="A73" s="17" t="s">
        <v>919</v>
      </c>
      <c r="B73" s="18" t="s">
        <v>1676</v>
      </c>
      <c r="C73" s="19"/>
      <c r="D73" s="29"/>
      <c r="E73" s="29"/>
      <c r="F73" s="29">
        <f t="shared" si="5"/>
        <v>0</v>
      </c>
      <c r="G73" s="21" t="s">
        <v>924</v>
      </c>
      <c r="H73" s="22" t="s">
        <v>925</v>
      </c>
      <c r="I73" s="23" t="s">
        <v>926</v>
      </c>
    </row>
    <row r="74" spans="1:9" ht="33.75">
      <c r="A74" s="17" t="s">
        <v>919</v>
      </c>
      <c r="B74" s="18" t="s">
        <v>927</v>
      </c>
      <c r="C74" s="19"/>
      <c r="D74" s="29"/>
      <c r="E74" s="29"/>
      <c r="F74" s="29">
        <f>D74*E74</f>
        <v>0</v>
      </c>
      <c r="G74" s="21" t="s">
        <v>928</v>
      </c>
      <c r="H74" s="22" t="s">
        <v>929</v>
      </c>
      <c r="I74" s="23" t="s">
        <v>930</v>
      </c>
    </row>
    <row r="75" spans="1:9" ht="25.5">
      <c r="A75" s="17" t="s">
        <v>919</v>
      </c>
      <c r="B75" s="18" t="s">
        <v>931</v>
      </c>
      <c r="C75" s="19"/>
      <c r="D75" s="29"/>
      <c r="E75" s="29"/>
      <c r="F75" s="29">
        <f t="shared" si="5"/>
        <v>0</v>
      </c>
      <c r="G75" s="21" t="s">
        <v>933</v>
      </c>
      <c r="H75" s="22" t="s">
        <v>934</v>
      </c>
      <c r="I75" s="23" t="s">
        <v>932</v>
      </c>
    </row>
    <row r="76" spans="1:9" ht="25.5">
      <c r="A76" s="17" t="s">
        <v>919</v>
      </c>
      <c r="B76" s="18" t="s">
        <v>920</v>
      </c>
      <c r="C76" s="19">
        <v>39608</v>
      </c>
      <c r="D76" s="29">
        <v>1</v>
      </c>
      <c r="E76" s="29">
        <v>500</v>
      </c>
      <c r="F76" s="29">
        <f t="shared" si="5"/>
        <v>500</v>
      </c>
      <c r="G76" s="21" t="s">
        <v>921</v>
      </c>
      <c r="H76" s="22" t="s">
        <v>922</v>
      </c>
      <c r="I76" s="23" t="s">
        <v>923</v>
      </c>
    </row>
    <row r="77" spans="1:9" ht="33.75">
      <c r="A77" s="17" t="s">
        <v>935</v>
      </c>
      <c r="B77" s="18" t="s">
        <v>936</v>
      </c>
      <c r="C77" s="19">
        <v>39609</v>
      </c>
      <c r="D77" s="29">
        <v>1</v>
      </c>
      <c r="E77" s="29">
        <v>250</v>
      </c>
      <c r="F77" s="29">
        <f>D77*E77</f>
        <v>250</v>
      </c>
      <c r="G77" s="21" t="s">
        <v>937</v>
      </c>
      <c r="H77" s="22" t="s">
        <v>938</v>
      </c>
      <c r="I77" s="23" t="s">
        <v>939</v>
      </c>
    </row>
    <row r="78" spans="1:9" ht="25.5">
      <c r="A78" s="17" t="s">
        <v>935</v>
      </c>
      <c r="B78" s="18" t="s">
        <v>940</v>
      </c>
      <c r="C78" s="19"/>
      <c r="D78" s="29"/>
      <c r="E78" s="29"/>
      <c r="F78" s="29">
        <f>D78*E78</f>
        <v>0</v>
      </c>
      <c r="G78" s="21" t="s">
        <v>942</v>
      </c>
      <c r="H78" s="22" t="s">
        <v>943</v>
      </c>
      <c r="I78" s="23" t="s">
        <v>941</v>
      </c>
    </row>
    <row r="79" spans="1:9" ht="45">
      <c r="A79" s="17" t="s">
        <v>944</v>
      </c>
      <c r="B79" s="18" t="s">
        <v>945</v>
      </c>
      <c r="C79" s="19">
        <v>39610</v>
      </c>
      <c r="D79" s="29">
        <v>1</v>
      </c>
      <c r="E79" s="29">
        <v>400</v>
      </c>
      <c r="F79" s="29">
        <f>D79*E79</f>
        <v>400</v>
      </c>
      <c r="G79" s="21" t="s">
        <v>946</v>
      </c>
      <c r="H79" s="22" t="s">
        <v>947</v>
      </c>
      <c r="I79" s="23" t="s">
        <v>948</v>
      </c>
    </row>
    <row r="80" spans="1:9" ht="12.75">
      <c r="A80" s="17" t="s">
        <v>466</v>
      </c>
      <c r="B80" s="18" t="s">
        <v>467</v>
      </c>
      <c r="C80" s="19"/>
      <c r="D80" s="29"/>
      <c r="E80" s="29"/>
      <c r="F80" s="29">
        <f>D80*E80</f>
        <v>0</v>
      </c>
      <c r="G80" s="21" t="s">
        <v>468</v>
      </c>
      <c r="H80" s="22" t="s">
        <v>469</v>
      </c>
      <c r="I80" s="23" t="s">
        <v>470</v>
      </c>
    </row>
  </sheetData>
  <printOptions/>
  <pageMargins left="0.5" right="0.5" top="0.5" bottom="0.5" header="0.5" footer="0.5"/>
  <pageSetup fitToHeight="0" fitToWidth="1" horizontalDpi="1200" verticalDpi="1200" orientation="landscape" scale="89" r:id="rId1"/>
</worksheet>
</file>

<file path=xl/worksheets/sheet44.xml><?xml version="1.0" encoding="utf-8"?>
<worksheet xmlns="http://schemas.openxmlformats.org/spreadsheetml/2006/main" xmlns:r="http://schemas.openxmlformats.org/officeDocument/2006/relationships">
  <sheetPr>
    <pageSetUpPr fitToPage="1"/>
  </sheetPr>
  <dimension ref="A1:I57"/>
  <sheetViews>
    <sheetView workbookViewId="0" topLeftCell="A1">
      <pane ySplit="5" topLeftCell="BM43" activePane="bottomLeft" state="frozen"/>
      <selection pane="topLeft" activeCell="A6" sqref="A6"/>
      <selection pane="bottomLeft" activeCell="I45" sqref="I45"/>
    </sheetView>
  </sheetViews>
  <sheetFormatPr defaultColWidth="9.140625" defaultRowHeight="12.75"/>
  <cols>
    <col min="1" max="1" width="15.7109375" style="0" customWidth="1"/>
    <col min="2" max="2" width="22.7109375" style="3" customWidth="1"/>
    <col min="3" max="3" width="10.7109375" style="0" customWidth="1"/>
    <col min="4" max="4" width="8.7109375" style="2" customWidth="1"/>
    <col min="5" max="6" width="10.7109375" style="2" customWidth="1"/>
    <col min="7" max="7" width="13.28125" style="0" customWidth="1"/>
    <col min="8" max="8" width="14.28125" style="0" customWidth="1"/>
    <col min="9" max="9" width="40.7109375" style="0" customWidth="1"/>
  </cols>
  <sheetData>
    <row r="1" spans="1:9" ht="26.25">
      <c r="A1" s="27" t="s">
        <v>108</v>
      </c>
      <c r="B1" s="28"/>
      <c r="C1" s="27"/>
      <c r="D1" s="27"/>
      <c r="E1" s="27"/>
      <c r="F1" s="27"/>
      <c r="G1" s="27"/>
      <c r="H1" s="27"/>
      <c r="I1" s="27"/>
    </row>
    <row r="2" spans="1:9" ht="26.25">
      <c r="A2" s="27" t="s">
        <v>2722</v>
      </c>
      <c r="B2" s="28"/>
      <c r="C2" s="27"/>
      <c r="D2" s="27"/>
      <c r="E2" s="27"/>
      <c r="F2" s="27"/>
      <c r="G2" s="27"/>
      <c r="H2" s="27"/>
      <c r="I2" s="27"/>
    </row>
    <row r="3" spans="1:9" ht="26.25">
      <c r="A3" s="27" t="str">
        <f ca="1">MID(CELL("Filename",A1),FIND("]",CELL("Filename",A1))+1,LEN(CELL("Filename",A1)))</f>
        <v>Uganda</v>
      </c>
      <c r="B3" s="28"/>
      <c r="C3" s="27"/>
      <c r="D3" s="27"/>
      <c r="E3" s="27"/>
      <c r="F3" s="27"/>
      <c r="G3" s="27"/>
      <c r="H3" s="27"/>
      <c r="I3" s="27"/>
    </row>
    <row r="4" spans="1:9" ht="13.5" thickBot="1">
      <c r="A4" s="41"/>
      <c r="B4" s="41"/>
      <c r="C4" s="41" t="s">
        <v>3068</v>
      </c>
      <c r="D4" s="41"/>
      <c r="E4" s="41"/>
      <c r="F4" s="41"/>
      <c r="G4" s="41" t="s">
        <v>2802</v>
      </c>
      <c r="H4" s="41"/>
      <c r="I4" s="41" t="s">
        <v>458</v>
      </c>
    </row>
    <row r="5" spans="1:9" s="1" customFormat="1" ht="13.5" thickBot="1">
      <c r="A5" s="9" t="s">
        <v>2744</v>
      </c>
      <c r="B5" s="15" t="s">
        <v>1815</v>
      </c>
      <c r="C5" s="11" t="s">
        <v>2745</v>
      </c>
      <c r="D5" s="11" t="s">
        <v>2345</v>
      </c>
      <c r="E5" s="11" t="str">
        <f>"Cost "&amp;IF(ISERROR(INDEX(CurCodes!$A$8:$D$206,MATCH(A3,CurCodes!$C$8:$C$206,),1)),"",INDEX(CurCodes!$A$8:$D$206,MATCH(A3,CurCodes!$C$8:$C$206,),1))</f>
        <v>Cost UGX</v>
      </c>
      <c r="F5" s="11" t="str">
        <f>SUBSTITUTE(E5,"Cost","Total")</f>
        <v>Total UGX</v>
      </c>
      <c r="G5" s="16" t="s">
        <v>3232</v>
      </c>
      <c r="H5" s="16"/>
      <c r="I5" s="10" t="s">
        <v>1523</v>
      </c>
    </row>
    <row r="6" spans="1:9" ht="33.75">
      <c r="A6" s="17" t="s">
        <v>950</v>
      </c>
      <c r="B6" s="18" t="s">
        <v>951</v>
      </c>
      <c r="C6" s="19">
        <v>39611</v>
      </c>
      <c r="D6" s="29">
        <v>4</v>
      </c>
      <c r="E6" s="29">
        <v>8000</v>
      </c>
      <c r="F6" s="29">
        <f aca="true" t="shared" si="0" ref="F6:F22">D6*E6</f>
        <v>32000</v>
      </c>
      <c r="G6" s="21" t="s">
        <v>480</v>
      </c>
      <c r="H6" s="22" t="s">
        <v>481</v>
      </c>
      <c r="I6" s="23" t="s">
        <v>977</v>
      </c>
    </row>
    <row r="7" spans="1:9" ht="56.25">
      <c r="A7" s="17" t="s">
        <v>950</v>
      </c>
      <c r="B7" s="18" t="s">
        <v>476</v>
      </c>
      <c r="C7" s="19"/>
      <c r="D7" s="29"/>
      <c r="E7" s="29"/>
      <c r="F7" s="29">
        <f>D7*E7</f>
        <v>0</v>
      </c>
      <c r="G7" s="21" t="s">
        <v>477</v>
      </c>
      <c r="H7" s="22" t="s">
        <v>478</v>
      </c>
      <c r="I7" s="23" t="s">
        <v>479</v>
      </c>
    </row>
    <row r="8" spans="1:9" ht="22.5">
      <c r="A8" s="17" t="s">
        <v>950</v>
      </c>
      <c r="B8" s="18" t="s">
        <v>482</v>
      </c>
      <c r="C8" s="19"/>
      <c r="D8" s="29"/>
      <c r="E8" s="29"/>
      <c r="F8" s="29">
        <f t="shared" si="0"/>
        <v>0</v>
      </c>
      <c r="G8" s="21" t="s">
        <v>483</v>
      </c>
      <c r="H8" s="22" t="s">
        <v>484</v>
      </c>
      <c r="I8" s="23" t="s">
        <v>485</v>
      </c>
    </row>
    <row r="9" spans="1:9" ht="33.75">
      <c r="A9" s="17" t="s">
        <v>952</v>
      </c>
      <c r="B9" s="18" t="s">
        <v>953</v>
      </c>
      <c r="C9" s="19">
        <v>39612</v>
      </c>
      <c r="D9" s="29">
        <v>1</v>
      </c>
      <c r="E9" s="29">
        <v>7000</v>
      </c>
      <c r="F9" s="29">
        <f t="shared" si="0"/>
        <v>7000</v>
      </c>
      <c r="G9" s="21" t="s">
        <v>441</v>
      </c>
      <c r="H9" s="22" t="s">
        <v>442</v>
      </c>
      <c r="I9" s="23" t="s">
        <v>978</v>
      </c>
    </row>
    <row r="10" spans="1:9" ht="45">
      <c r="A10" s="17" t="s">
        <v>952</v>
      </c>
      <c r="B10" s="18" t="s">
        <v>960</v>
      </c>
      <c r="C10" s="19">
        <v>39617</v>
      </c>
      <c r="D10" s="29">
        <v>3</v>
      </c>
      <c r="E10" s="29">
        <v>6000</v>
      </c>
      <c r="F10" s="29">
        <f aca="true" t="shared" si="1" ref="F10:F15">D10*E10</f>
        <v>18000</v>
      </c>
      <c r="G10" s="21" t="s">
        <v>439</v>
      </c>
      <c r="H10" s="22" t="s">
        <v>440</v>
      </c>
      <c r="I10" s="23" t="s">
        <v>336</v>
      </c>
    </row>
    <row r="11" spans="1:9" ht="12.75">
      <c r="A11" s="17" t="s">
        <v>952</v>
      </c>
      <c r="B11" s="18" t="s">
        <v>2578</v>
      </c>
      <c r="C11" s="19"/>
      <c r="D11" s="29"/>
      <c r="E11" s="29"/>
      <c r="F11" s="29">
        <f t="shared" si="1"/>
        <v>0</v>
      </c>
      <c r="G11" s="21" t="s">
        <v>2579</v>
      </c>
      <c r="H11" s="22" t="s">
        <v>2580</v>
      </c>
      <c r="I11" s="23" t="s">
        <v>2581</v>
      </c>
    </row>
    <row r="12" spans="1:9" ht="12.75">
      <c r="A12" s="17" t="s">
        <v>952</v>
      </c>
      <c r="B12" s="18" t="s">
        <v>443</v>
      </c>
      <c r="C12" s="19"/>
      <c r="D12" s="29"/>
      <c r="E12" s="29"/>
      <c r="F12" s="29">
        <f t="shared" si="1"/>
        <v>0</v>
      </c>
      <c r="G12" s="21" t="s">
        <v>445</v>
      </c>
      <c r="H12" s="22" t="s">
        <v>446</v>
      </c>
      <c r="I12" s="23" t="s">
        <v>444</v>
      </c>
    </row>
    <row r="13" spans="1:9" ht="12.75">
      <c r="A13" s="17" t="s">
        <v>952</v>
      </c>
      <c r="B13" s="18" t="s">
        <v>450</v>
      </c>
      <c r="C13" s="19"/>
      <c r="D13" s="29"/>
      <c r="E13" s="29"/>
      <c r="F13" s="29">
        <f t="shared" si="1"/>
        <v>0</v>
      </c>
      <c r="G13" s="21" t="s">
        <v>448</v>
      </c>
      <c r="H13" s="22" t="s">
        <v>449</v>
      </c>
      <c r="I13" s="23" t="s">
        <v>447</v>
      </c>
    </row>
    <row r="14" spans="1:9" ht="12.75">
      <c r="A14" s="17" t="s">
        <v>952</v>
      </c>
      <c r="B14" s="18" t="s">
        <v>451</v>
      </c>
      <c r="C14" s="19"/>
      <c r="D14" s="29"/>
      <c r="E14" s="29"/>
      <c r="F14" s="29">
        <f t="shared" si="1"/>
        <v>0</v>
      </c>
      <c r="G14" s="21" t="s">
        <v>452</v>
      </c>
      <c r="H14" s="22" t="s">
        <v>453</v>
      </c>
      <c r="I14" s="23" t="s">
        <v>454</v>
      </c>
    </row>
    <row r="15" spans="1:9" ht="12.75">
      <c r="A15" s="17" t="s">
        <v>952</v>
      </c>
      <c r="B15" s="18" t="s">
        <v>789</v>
      </c>
      <c r="C15" s="19"/>
      <c r="D15" s="29"/>
      <c r="E15" s="29"/>
      <c r="F15" s="29">
        <f t="shared" si="1"/>
        <v>0</v>
      </c>
      <c r="G15" s="21" t="s">
        <v>456</v>
      </c>
      <c r="H15" s="22" t="s">
        <v>457</v>
      </c>
      <c r="I15" s="23" t="s">
        <v>455</v>
      </c>
    </row>
    <row r="16" spans="1:9" ht="25.5">
      <c r="A16" s="17" t="s">
        <v>952</v>
      </c>
      <c r="B16" s="18" t="s">
        <v>435</v>
      </c>
      <c r="C16" s="19"/>
      <c r="D16" s="29"/>
      <c r="E16" s="29">
        <v>10000</v>
      </c>
      <c r="F16" s="29">
        <f t="shared" si="0"/>
        <v>0</v>
      </c>
      <c r="G16" s="21" t="s">
        <v>436</v>
      </c>
      <c r="H16" s="22" t="s">
        <v>437</v>
      </c>
      <c r="I16" s="23" t="s">
        <v>438</v>
      </c>
    </row>
    <row r="17" spans="1:9" ht="22.5">
      <c r="A17" s="17" t="s">
        <v>954</v>
      </c>
      <c r="B17" s="18" t="s">
        <v>955</v>
      </c>
      <c r="C17" s="19">
        <v>39613</v>
      </c>
      <c r="D17" s="29">
        <v>1</v>
      </c>
      <c r="E17" s="29">
        <v>8000</v>
      </c>
      <c r="F17" s="29">
        <f t="shared" si="0"/>
        <v>8000</v>
      </c>
      <c r="G17" s="21" t="s">
        <v>398</v>
      </c>
      <c r="H17" s="22" t="s">
        <v>399</v>
      </c>
      <c r="I17" s="23" t="s">
        <v>979</v>
      </c>
    </row>
    <row r="18" spans="1:9" ht="22.5">
      <c r="A18" s="17" t="s">
        <v>956</v>
      </c>
      <c r="B18" s="18" t="s">
        <v>957</v>
      </c>
      <c r="C18" s="19">
        <v>39614</v>
      </c>
      <c r="D18" s="29">
        <v>1</v>
      </c>
      <c r="E18" s="29">
        <v>10000</v>
      </c>
      <c r="F18" s="29">
        <f t="shared" si="0"/>
        <v>10000</v>
      </c>
      <c r="G18" s="21" t="s">
        <v>495</v>
      </c>
      <c r="H18" s="22" t="s">
        <v>496</v>
      </c>
      <c r="I18" s="23" t="s">
        <v>980</v>
      </c>
    </row>
    <row r="19" spans="1:9" ht="12.75">
      <c r="A19" s="17" t="s">
        <v>956</v>
      </c>
      <c r="B19" s="18" t="s">
        <v>497</v>
      </c>
      <c r="C19" s="19"/>
      <c r="D19" s="29"/>
      <c r="E19" s="29"/>
      <c r="F19" s="29">
        <f t="shared" si="0"/>
        <v>0</v>
      </c>
      <c r="G19" s="21" t="s">
        <v>499</v>
      </c>
      <c r="H19" s="22" t="s">
        <v>500</v>
      </c>
      <c r="I19" s="23" t="s">
        <v>503</v>
      </c>
    </row>
    <row r="20" spans="1:9" ht="22.5">
      <c r="A20" s="17" t="s">
        <v>956</v>
      </c>
      <c r="B20" s="18" t="s">
        <v>498</v>
      </c>
      <c r="C20" s="19"/>
      <c r="D20" s="29"/>
      <c r="E20" s="29"/>
      <c r="F20" s="29">
        <f t="shared" si="0"/>
        <v>0</v>
      </c>
      <c r="G20" s="21" t="s">
        <v>501</v>
      </c>
      <c r="H20" s="22" t="s">
        <v>502</v>
      </c>
      <c r="I20" s="23" t="s">
        <v>504</v>
      </c>
    </row>
    <row r="21" spans="1:9" ht="25.5">
      <c r="A21" s="17" t="s">
        <v>532</v>
      </c>
      <c r="B21" s="18" t="s">
        <v>532</v>
      </c>
      <c r="C21" s="19"/>
      <c r="D21" s="29"/>
      <c r="E21" s="29"/>
      <c r="F21" s="29">
        <f t="shared" si="0"/>
        <v>0</v>
      </c>
      <c r="G21" s="21" t="s">
        <v>534</v>
      </c>
      <c r="H21" s="22" t="s">
        <v>535</v>
      </c>
      <c r="I21" s="23" t="s">
        <v>533</v>
      </c>
    </row>
    <row r="22" spans="1:9" ht="33.75">
      <c r="A22" s="17" t="s">
        <v>958</v>
      </c>
      <c r="B22" s="18" t="s">
        <v>959</v>
      </c>
      <c r="C22" s="19">
        <v>39615</v>
      </c>
      <c r="D22" s="29">
        <v>1</v>
      </c>
      <c r="E22" s="29">
        <v>4000</v>
      </c>
      <c r="F22" s="29">
        <f t="shared" si="0"/>
        <v>4000</v>
      </c>
      <c r="G22" s="21" t="s">
        <v>489</v>
      </c>
      <c r="H22" s="22" t="s">
        <v>490</v>
      </c>
      <c r="I22" s="23" t="s">
        <v>981</v>
      </c>
    </row>
    <row r="23" spans="1:9" ht="22.5">
      <c r="A23" s="17" t="s">
        <v>961</v>
      </c>
      <c r="B23" s="18" t="s">
        <v>962</v>
      </c>
      <c r="C23" s="19">
        <v>39618</v>
      </c>
      <c r="D23" s="29">
        <v>2</v>
      </c>
      <c r="E23" s="29">
        <v>5000</v>
      </c>
      <c r="F23" s="29">
        <f aca="true" t="shared" si="2" ref="F23:F57">D23*E23</f>
        <v>10000</v>
      </c>
      <c r="G23" s="21" t="s">
        <v>505</v>
      </c>
      <c r="H23" s="22" t="s">
        <v>506</v>
      </c>
      <c r="I23" s="23" t="s">
        <v>337</v>
      </c>
    </row>
    <row r="24" spans="1:9" ht="33.75">
      <c r="A24" s="17" t="s">
        <v>432</v>
      </c>
      <c r="B24" s="18" t="s">
        <v>963</v>
      </c>
      <c r="C24" s="19">
        <v>39620</v>
      </c>
      <c r="D24" s="29">
        <v>1</v>
      </c>
      <c r="E24" s="29">
        <v>5000</v>
      </c>
      <c r="F24" s="29">
        <f t="shared" si="2"/>
        <v>5000</v>
      </c>
      <c r="G24" s="21" t="s">
        <v>433</v>
      </c>
      <c r="H24" s="22" t="s">
        <v>434</v>
      </c>
      <c r="I24" s="23" t="s">
        <v>338</v>
      </c>
    </row>
    <row r="25" spans="1:9" ht="38.25">
      <c r="A25" s="17" t="s">
        <v>964</v>
      </c>
      <c r="B25" s="18" t="s">
        <v>965</v>
      </c>
      <c r="C25" s="19">
        <v>39621</v>
      </c>
      <c r="D25" s="29">
        <v>1</v>
      </c>
      <c r="E25" s="29">
        <v>5000</v>
      </c>
      <c r="F25" s="29">
        <f t="shared" si="2"/>
        <v>5000</v>
      </c>
      <c r="G25" s="21" t="s">
        <v>491</v>
      </c>
      <c r="H25" s="22" t="s">
        <v>492</v>
      </c>
      <c r="I25" s="23" t="s">
        <v>339</v>
      </c>
    </row>
    <row r="26" spans="1:9" ht="25.5">
      <c r="A26" s="17" t="s">
        <v>459</v>
      </c>
      <c r="B26" s="18" t="s">
        <v>460</v>
      </c>
      <c r="C26" s="19"/>
      <c r="D26" s="29"/>
      <c r="E26" s="29">
        <v>8000</v>
      </c>
      <c r="F26" s="29">
        <f>D26*E26</f>
        <v>0</v>
      </c>
      <c r="G26" s="21" t="s">
        <v>461</v>
      </c>
      <c r="H26" s="22" t="s">
        <v>462</v>
      </c>
      <c r="I26" s="23" t="s">
        <v>463</v>
      </c>
    </row>
    <row r="27" spans="1:9" ht="45">
      <c r="A27" s="17" t="s">
        <v>966</v>
      </c>
      <c r="B27" s="18" t="s">
        <v>486</v>
      </c>
      <c r="C27" s="19"/>
      <c r="D27" s="29"/>
      <c r="E27" s="29">
        <v>15000</v>
      </c>
      <c r="F27" s="29">
        <f>D27*E27</f>
        <v>0</v>
      </c>
      <c r="G27" s="21" t="s">
        <v>507</v>
      </c>
      <c r="H27" s="22" t="s">
        <v>508</v>
      </c>
      <c r="I27" s="23" t="s">
        <v>487</v>
      </c>
    </row>
    <row r="28" spans="1:9" ht="45">
      <c r="A28" s="17" t="s">
        <v>966</v>
      </c>
      <c r="B28" s="18" t="s">
        <v>967</v>
      </c>
      <c r="C28" s="19">
        <v>39622</v>
      </c>
      <c r="D28" s="29">
        <v>1</v>
      </c>
      <c r="E28" s="29">
        <v>10000</v>
      </c>
      <c r="F28" s="29">
        <f t="shared" si="2"/>
        <v>10000</v>
      </c>
      <c r="G28" s="21" t="s">
        <v>464</v>
      </c>
      <c r="H28" s="22" t="s">
        <v>465</v>
      </c>
      <c r="I28" s="23" t="s">
        <v>340</v>
      </c>
    </row>
    <row r="29" spans="1:9" ht="67.5">
      <c r="A29" s="17" t="s">
        <v>968</v>
      </c>
      <c r="B29" s="18" t="s">
        <v>517</v>
      </c>
      <c r="C29" s="19"/>
      <c r="D29" s="29"/>
      <c r="E29" s="29"/>
      <c r="F29" s="29">
        <f t="shared" si="2"/>
        <v>0</v>
      </c>
      <c r="G29" s="21" t="s">
        <v>518</v>
      </c>
      <c r="H29" s="22" t="s">
        <v>519</v>
      </c>
      <c r="I29" s="23" t="s">
        <v>524</v>
      </c>
    </row>
    <row r="30" spans="1:9" ht="25.5">
      <c r="A30" s="17" t="s">
        <v>968</v>
      </c>
      <c r="B30" s="18" t="s">
        <v>1676</v>
      </c>
      <c r="C30" s="19"/>
      <c r="D30" s="29"/>
      <c r="E30" s="29"/>
      <c r="F30" s="29">
        <f t="shared" si="2"/>
        <v>0</v>
      </c>
      <c r="G30" s="21" t="s">
        <v>525</v>
      </c>
      <c r="H30" s="22" t="s">
        <v>526</v>
      </c>
      <c r="I30" s="23" t="s">
        <v>527</v>
      </c>
    </row>
    <row r="31" spans="1:9" ht="25.5">
      <c r="A31" s="17" t="s">
        <v>968</v>
      </c>
      <c r="B31" s="18" t="s">
        <v>528</v>
      </c>
      <c r="C31" s="19"/>
      <c r="D31" s="29"/>
      <c r="E31" s="29"/>
      <c r="F31" s="29">
        <f>D31*E31</f>
        <v>0</v>
      </c>
      <c r="G31" s="21" t="s">
        <v>530</v>
      </c>
      <c r="H31" s="22" t="s">
        <v>531</v>
      </c>
      <c r="I31" s="23" t="s">
        <v>529</v>
      </c>
    </row>
    <row r="32" spans="1:9" ht="45">
      <c r="A32" s="17" t="s">
        <v>968</v>
      </c>
      <c r="B32" s="18" t="s">
        <v>520</v>
      </c>
      <c r="C32" s="19"/>
      <c r="D32" s="29"/>
      <c r="E32" s="29"/>
      <c r="F32" s="29">
        <f>D32*E32</f>
        <v>0</v>
      </c>
      <c r="G32" s="21" t="s">
        <v>521</v>
      </c>
      <c r="H32" s="22" t="s">
        <v>522</v>
      </c>
      <c r="I32" s="23" t="s">
        <v>523</v>
      </c>
    </row>
    <row r="33" spans="1:9" ht="25.5">
      <c r="A33" s="17" t="s">
        <v>968</v>
      </c>
      <c r="B33" s="18" t="s">
        <v>512</v>
      </c>
      <c r="C33" s="19"/>
      <c r="D33" s="29"/>
      <c r="E33" s="29">
        <v>10000</v>
      </c>
      <c r="F33" s="29">
        <f>D33*E33</f>
        <v>0</v>
      </c>
      <c r="G33" s="21" t="s">
        <v>510</v>
      </c>
      <c r="H33" s="22" t="s">
        <v>511</v>
      </c>
      <c r="I33" s="23" t="s">
        <v>509</v>
      </c>
    </row>
    <row r="34" spans="1:9" ht="45">
      <c r="A34" s="17" t="s">
        <v>968</v>
      </c>
      <c r="B34" s="18" t="s">
        <v>969</v>
      </c>
      <c r="C34" s="19">
        <v>39623</v>
      </c>
      <c r="D34" s="29">
        <v>1</v>
      </c>
      <c r="E34" s="29">
        <v>10000</v>
      </c>
      <c r="F34" s="29">
        <f t="shared" si="2"/>
        <v>10000</v>
      </c>
      <c r="G34" s="21" t="s">
        <v>513</v>
      </c>
      <c r="H34" s="22" t="s">
        <v>514</v>
      </c>
      <c r="I34" s="23" t="s">
        <v>341</v>
      </c>
    </row>
    <row r="35" spans="1:9" ht="67.5">
      <c r="A35" s="17" t="s">
        <v>968</v>
      </c>
      <c r="B35" s="18" t="s">
        <v>970</v>
      </c>
      <c r="C35" s="19">
        <v>39624</v>
      </c>
      <c r="D35" s="29">
        <v>2</v>
      </c>
      <c r="E35" s="29">
        <v>10000</v>
      </c>
      <c r="F35" s="29">
        <f t="shared" si="2"/>
        <v>20000</v>
      </c>
      <c r="G35" s="21" t="s">
        <v>515</v>
      </c>
      <c r="H35" s="22" t="s">
        <v>516</v>
      </c>
      <c r="I35" s="23" t="s">
        <v>488</v>
      </c>
    </row>
    <row r="36" spans="1:9" ht="67.5">
      <c r="A36" s="17" t="s">
        <v>968</v>
      </c>
      <c r="B36" s="18" t="s">
        <v>3240</v>
      </c>
      <c r="C36" s="19">
        <v>39625</v>
      </c>
      <c r="D36" s="29">
        <v>1</v>
      </c>
      <c r="E36" s="29">
        <v>0</v>
      </c>
      <c r="F36" s="29">
        <f t="shared" si="2"/>
        <v>0</v>
      </c>
      <c r="G36" s="21" t="s">
        <v>396</v>
      </c>
      <c r="H36" s="22" t="s">
        <v>397</v>
      </c>
      <c r="I36" s="23" t="s">
        <v>342</v>
      </c>
    </row>
    <row r="37" spans="1:9" ht="33.75">
      <c r="A37" s="17" t="s">
        <v>472</v>
      </c>
      <c r="B37" s="18" t="s">
        <v>471</v>
      </c>
      <c r="C37" s="19"/>
      <c r="D37" s="29"/>
      <c r="E37" s="29"/>
      <c r="F37" s="29"/>
      <c r="G37" s="21" t="s">
        <v>474</v>
      </c>
      <c r="H37" s="22" t="s">
        <v>475</v>
      </c>
      <c r="I37" s="23" t="s">
        <v>473</v>
      </c>
    </row>
    <row r="38" spans="1:9" ht="25.5">
      <c r="A38" s="17" t="s">
        <v>971</v>
      </c>
      <c r="B38" s="18" t="s">
        <v>972</v>
      </c>
      <c r="C38" s="19">
        <v>39626</v>
      </c>
      <c r="D38" s="29">
        <v>1</v>
      </c>
      <c r="E38" s="29">
        <v>6000</v>
      </c>
      <c r="F38" s="29">
        <f t="shared" si="2"/>
        <v>6000</v>
      </c>
      <c r="G38" s="21" t="s">
        <v>493</v>
      </c>
      <c r="H38" s="22" t="s">
        <v>494</v>
      </c>
      <c r="I38" s="23" t="s">
        <v>343</v>
      </c>
    </row>
    <row r="39" spans="1:9" ht="56.25">
      <c r="A39" s="17" t="s">
        <v>400</v>
      </c>
      <c r="B39" s="18" t="s">
        <v>407</v>
      </c>
      <c r="C39" s="19"/>
      <c r="D39" s="29"/>
      <c r="E39" s="29"/>
      <c r="F39" s="29">
        <f t="shared" si="2"/>
        <v>0</v>
      </c>
      <c r="G39" s="21" t="s">
        <v>402</v>
      </c>
      <c r="H39" s="22" t="s">
        <v>403</v>
      </c>
      <c r="I39" s="23" t="s">
        <v>401</v>
      </c>
    </row>
    <row r="40" spans="1:9" ht="25.5">
      <c r="A40" s="17" t="s">
        <v>400</v>
      </c>
      <c r="B40" s="18" t="s">
        <v>408</v>
      </c>
      <c r="C40" s="19"/>
      <c r="D40" s="29"/>
      <c r="E40" s="29"/>
      <c r="F40" s="29">
        <f t="shared" si="2"/>
        <v>0</v>
      </c>
      <c r="G40" s="21" t="s">
        <v>404</v>
      </c>
      <c r="H40" s="22" t="s">
        <v>405</v>
      </c>
      <c r="I40" s="23" t="s">
        <v>410</v>
      </c>
    </row>
    <row r="41" spans="1:9" ht="67.5">
      <c r="A41" s="17" t="s">
        <v>973</v>
      </c>
      <c r="B41" s="18" t="s">
        <v>974</v>
      </c>
      <c r="C41" s="19">
        <v>39627</v>
      </c>
      <c r="D41" s="29">
        <v>3</v>
      </c>
      <c r="E41" s="29">
        <v>6000</v>
      </c>
      <c r="F41" s="29">
        <f t="shared" si="2"/>
        <v>18000</v>
      </c>
      <c r="G41" s="21" t="s">
        <v>430</v>
      </c>
      <c r="H41" s="22" t="s">
        <v>431</v>
      </c>
      <c r="I41" s="23" t="s">
        <v>395</v>
      </c>
    </row>
    <row r="42" spans="1:9" ht="25.5">
      <c r="A42" s="17" t="s">
        <v>406</v>
      </c>
      <c r="B42" s="18" t="s">
        <v>411</v>
      </c>
      <c r="C42" s="19"/>
      <c r="D42" s="29"/>
      <c r="E42" s="29"/>
      <c r="F42" s="29">
        <f t="shared" si="2"/>
        <v>0</v>
      </c>
      <c r="G42" s="21" t="s">
        <v>412</v>
      </c>
      <c r="H42" s="22" t="s">
        <v>413</v>
      </c>
      <c r="I42" s="23" t="s">
        <v>410</v>
      </c>
    </row>
    <row r="43" spans="1:9" ht="33.75">
      <c r="A43" s="17" t="s">
        <v>406</v>
      </c>
      <c r="B43" s="18" t="s">
        <v>409</v>
      </c>
      <c r="C43" s="19"/>
      <c r="D43" s="29"/>
      <c r="E43" s="29"/>
      <c r="F43" s="29">
        <f t="shared" si="2"/>
        <v>0</v>
      </c>
      <c r="G43" s="21" t="s">
        <v>414</v>
      </c>
      <c r="H43" s="22" t="s">
        <v>415</v>
      </c>
      <c r="I43" s="23" t="s">
        <v>422</v>
      </c>
    </row>
    <row r="44" spans="1:9" ht="56.25">
      <c r="A44" s="17" t="s">
        <v>975</v>
      </c>
      <c r="B44" s="18" t="s">
        <v>976</v>
      </c>
      <c r="C44" s="19">
        <v>39630</v>
      </c>
      <c r="D44" s="29">
        <v>1</v>
      </c>
      <c r="E44" s="29">
        <v>6000</v>
      </c>
      <c r="F44" s="29">
        <f t="shared" si="2"/>
        <v>6000</v>
      </c>
      <c r="G44" s="21" t="s">
        <v>425</v>
      </c>
      <c r="H44" s="22" t="s">
        <v>426</v>
      </c>
      <c r="I44" s="23" t="s">
        <v>427</v>
      </c>
    </row>
    <row r="45" spans="1:9" ht="56.25">
      <c r="A45" s="17" t="s">
        <v>975</v>
      </c>
      <c r="B45" s="18" t="s">
        <v>421</v>
      </c>
      <c r="C45" s="19"/>
      <c r="D45" s="29"/>
      <c r="E45" s="29">
        <v>20000</v>
      </c>
      <c r="F45" s="29">
        <f t="shared" si="2"/>
        <v>0</v>
      </c>
      <c r="G45" s="21" t="s">
        <v>423</v>
      </c>
      <c r="H45" s="22" t="s">
        <v>424</v>
      </c>
      <c r="I45" s="23" t="s">
        <v>428</v>
      </c>
    </row>
    <row r="46" spans="1:9" ht="12.75">
      <c r="A46" s="17" t="s">
        <v>975</v>
      </c>
      <c r="B46" s="18" t="s">
        <v>2393</v>
      </c>
      <c r="C46" s="19"/>
      <c r="D46" s="29"/>
      <c r="E46" s="29"/>
      <c r="F46" s="29">
        <f t="shared" si="2"/>
        <v>0</v>
      </c>
      <c r="G46" s="21" t="s">
        <v>416</v>
      </c>
      <c r="H46" s="22" t="s">
        <v>417</v>
      </c>
      <c r="I46" s="23" t="s">
        <v>2393</v>
      </c>
    </row>
    <row r="47" spans="1:9" ht="56.25">
      <c r="A47" s="17" t="s">
        <v>975</v>
      </c>
      <c r="B47" s="18" t="s">
        <v>418</v>
      </c>
      <c r="C47" s="19"/>
      <c r="D47" s="29"/>
      <c r="E47" s="29"/>
      <c r="F47" s="29">
        <f t="shared" si="2"/>
        <v>0</v>
      </c>
      <c r="G47" s="21" t="s">
        <v>419</v>
      </c>
      <c r="H47" s="22" t="s">
        <v>420</v>
      </c>
      <c r="I47" s="23" t="s">
        <v>429</v>
      </c>
    </row>
    <row r="48" spans="1:9" ht="22.5">
      <c r="A48" s="17" t="s">
        <v>2582</v>
      </c>
      <c r="B48" s="18" t="s">
        <v>2568</v>
      </c>
      <c r="C48" s="19">
        <v>39635</v>
      </c>
      <c r="D48" s="29">
        <v>1</v>
      </c>
      <c r="E48" s="29">
        <v>5000</v>
      </c>
      <c r="F48" s="29">
        <f t="shared" si="2"/>
        <v>5000</v>
      </c>
      <c r="G48" s="58" t="s">
        <v>2583</v>
      </c>
      <c r="H48" s="59" t="s">
        <v>2584</v>
      </c>
      <c r="I48" s="23" t="s">
        <v>3262</v>
      </c>
    </row>
    <row r="49" spans="1:9" ht="33.75">
      <c r="A49" s="17" t="s">
        <v>2587</v>
      </c>
      <c r="B49" s="18" t="s">
        <v>2588</v>
      </c>
      <c r="C49" s="19"/>
      <c r="D49" s="29"/>
      <c r="E49" s="29"/>
      <c r="F49" s="29">
        <f t="shared" si="2"/>
        <v>0</v>
      </c>
      <c r="G49" s="58" t="s">
        <v>2589</v>
      </c>
      <c r="H49" s="59" t="s">
        <v>2590</v>
      </c>
      <c r="I49" s="23" t="s">
        <v>3263</v>
      </c>
    </row>
    <row r="50" spans="1:9" ht="25.5">
      <c r="A50" s="17" t="s">
        <v>2587</v>
      </c>
      <c r="B50" s="18" t="s">
        <v>2569</v>
      </c>
      <c r="C50" s="19">
        <v>39636</v>
      </c>
      <c r="D50" s="29">
        <v>1</v>
      </c>
      <c r="E50" s="29">
        <v>10000</v>
      </c>
      <c r="F50" s="29">
        <f t="shared" si="2"/>
        <v>10000</v>
      </c>
      <c r="G50" s="58" t="s">
        <v>2585</v>
      </c>
      <c r="H50" s="59" t="s">
        <v>2586</v>
      </c>
      <c r="I50" s="23" t="s">
        <v>3264</v>
      </c>
    </row>
    <row r="51" spans="1:9" ht="25.5">
      <c r="A51" s="17" t="s">
        <v>2587</v>
      </c>
      <c r="B51" s="18" t="s">
        <v>2591</v>
      </c>
      <c r="C51" s="19"/>
      <c r="D51" s="29"/>
      <c r="E51" s="29"/>
      <c r="F51" s="29">
        <f>D51*E51</f>
        <v>0</v>
      </c>
      <c r="G51" s="58" t="s">
        <v>2592</v>
      </c>
      <c r="H51" s="59" t="s">
        <v>2593</v>
      </c>
      <c r="I51" s="23" t="s">
        <v>3265</v>
      </c>
    </row>
    <row r="52" spans="1:9" ht="12.75">
      <c r="A52" s="17" t="s">
        <v>2570</v>
      </c>
      <c r="B52" s="18" t="s">
        <v>2571</v>
      </c>
      <c r="C52" s="19">
        <v>39638</v>
      </c>
      <c r="D52" s="29">
        <v>1</v>
      </c>
      <c r="E52" s="29">
        <v>7500</v>
      </c>
      <c r="F52" s="29">
        <f t="shared" si="2"/>
        <v>7500</v>
      </c>
      <c r="G52" s="58" t="s">
        <v>2594</v>
      </c>
      <c r="H52" s="59" t="s">
        <v>2595</v>
      </c>
      <c r="I52" s="23" t="s">
        <v>3266</v>
      </c>
    </row>
    <row r="53" spans="1:9" ht="22.5">
      <c r="A53" s="17" t="s">
        <v>2572</v>
      </c>
      <c r="B53" s="18" t="s">
        <v>2573</v>
      </c>
      <c r="C53" s="19">
        <v>39639</v>
      </c>
      <c r="D53" s="29">
        <v>2</v>
      </c>
      <c r="E53" s="29">
        <v>4000</v>
      </c>
      <c r="F53" s="29">
        <f t="shared" si="2"/>
        <v>8000</v>
      </c>
      <c r="G53" s="58" t="s">
        <v>2596</v>
      </c>
      <c r="H53" s="59" t="s">
        <v>2597</v>
      </c>
      <c r="I53" s="23" t="s">
        <v>3267</v>
      </c>
    </row>
    <row r="54" spans="1:9" ht="56.25">
      <c r="A54" s="17" t="s">
        <v>2574</v>
      </c>
      <c r="B54" s="18" t="s">
        <v>2598</v>
      </c>
      <c r="C54" s="19"/>
      <c r="D54" s="29"/>
      <c r="E54" s="29"/>
      <c r="F54" s="29">
        <f>D54*E54</f>
        <v>0</v>
      </c>
      <c r="G54" s="58" t="s">
        <v>2599</v>
      </c>
      <c r="H54" s="59" t="s">
        <v>2600</v>
      </c>
      <c r="I54" s="23" t="s">
        <v>3268</v>
      </c>
    </row>
    <row r="55" spans="1:9" ht="33.75">
      <c r="A55" s="17" t="s">
        <v>2574</v>
      </c>
      <c r="B55" s="18" t="s">
        <v>2575</v>
      </c>
      <c r="C55" s="19">
        <v>39641</v>
      </c>
      <c r="D55" s="29">
        <v>1</v>
      </c>
      <c r="E55" s="29">
        <v>5000</v>
      </c>
      <c r="F55" s="29">
        <f t="shared" si="2"/>
        <v>5000</v>
      </c>
      <c r="G55" s="58" t="s">
        <v>2601</v>
      </c>
      <c r="H55" s="59" t="s">
        <v>2602</v>
      </c>
      <c r="I55" s="23" t="s">
        <v>3269</v>
      </c>
    </row>
    <row r="56" spans="1:9" ht="45">
      <c r="A56" s="17" t="s">
        <v>2576</v>
      </c>
      <c r="B56" s="18" t="s">
        <v>2577</v>
      </c>
      <c r="C56" s="19">
        <v>39642</v>
      </c>
      <c r="D56" s="29">
        <v>2</v>
      </c>
      <c r="E56" s="29">
        <v>6500</v>
      </c>
      <c r="F56" s="29">
        <f t="shared" si="2"/>
        <v>13000</v>
      </c>
      <c r="G56" s="58" t="s">
        <v>2603</v>
      </c>
      <c r="H56" s="59" t="s">
        <v>2604</v>
      </c>
      <c r="I56" s="23" t="s">
        <v>3270</v>
      </c>
    </row>
    <row r="57" spans="1:9" ht="22.5">
      <c r="A57" s="17" t="s">
        <v>2605</v>
      </c>
      <c r="B57" s="18" t="s">
        <v>2606</v>
      </c>
      <c r="C57" s="19"/>
      <c r="D57" s="29"/>
      <c r="E57" s="29"/>
      <c r="F57" s="29">
        <f t="shared" si="2"/>
        <v>0</v>
      </c>
      <c r="G57" s="58" t="s">
        <v>2607</v>
      </c>
      <c r="H57" s="59" t="s">
        <v>2608</v>
      </c>
      <c r="I57" s="23" t="s">
        <v>3260</v>
      </c>
    </row>
  </sheetData>
  <printOptions/>
  <pageMargins left="0.5" right="0.5" top="0.5" bottom="0.5" header="0.5" footer="0.5"/>
  <pageSetup fitToHeight="0" fitToWidth="1" horizontalDpi="1200" verticalDpi="1200" orientation="landscape" scale="89" r:id="rId1"/>
</worksheet>
</file>

<file path=xl/worksheets/sheet45.xml><?xml version="1.0" encoding="utf-8"?>
<worksheet xmlns="http://schemas.openxmlformats.org/spreadsheetml/2006/main" xmlns:r="http://schemas.openxmlformats.org/officeDocument/2006/relationships">
  <sheetPr>
    <pageSetUpPr fitToPage="1"/>
  </sheetPr>
  <dimension ref="A1:I23"/>
  <sheetViews>
    <sheetView workbookViewId="0" topLeftCell="A1">
      <pane ySplit="5" topLeftCell="BM6" activePane="bottomLeft" state="frozen"/>
      <selection pane="topLeft" activeCell="A6" sqref="A6"/>
      <selection pane="bottomLeft" activeCell="F1" sqref="F1"/>
    </sheetView>
  </sheetViews>
  <sheetFormatPr defaultColWidth="9.140625" defaultRowHeight="12.75"/>
  <cols>
    <col min="1" max="1" width="15.7109375" style="0" customWidth="1"/>
    <col min="2" max="2" width="22.7109375" style="3" customWidth="1"/>
    <col min="3" max="3" width="10.7109375" style="0" customWidth="1"/>
    <col min="4" max="4" width="8.7109375" style="2" customWidth="1"/>
    <col min="5" max="6" width="10.7109375" style="2" customWidth="1"/>
    <col min="7" max="7" width="13.28125" style="0" customWidth="1"/>
    <col min="8" max="8" width="14.28125" style="0" customWidth="1"/>
    <col min="9" max="9" width="40.7109375" style="0" customWidth="1"/>
  </cols>
  <sheetData>
    <row r="1" spans="1:9" ht="26.25">
      <c r="A1" s="27" t="s">
        <v>108</v>
      </c>
      <c r="B1" s="28"/>
      <c r="C1" s="27"/>
      <c r="D1" s="27"/>
      <c r="E1" s="27"/>
      <c r="F1" s="27"/>
      <c r="G1" s="27"/>
      <c r="H1" s="27"/>
      <c r="I1" s="27"/>
    </row>
    <row r="2" spans="1:9" ht="26.25">
      <c r="A2" s="27" t="s">
        <v>2722</v>
      </c>
      <c r="B2" s="28"/>
      <c r="C2" s="27"/>
      <c r="D2" s="27"/>
      <c r="E2" s="27"/>
      <c r="F2" s="27"/>
      <c r="G2" s="27"/>
      <c r="H2" s="27"/>
      <c r="I2" s="27"/>
    </row>
    <row r="3" spans="1:9" ht="26.25">
      <c r="A3" s="27" t="str">
        <f ca="1">MID(CELL("Filename",A1),FIND("]",CELL("Filename",A1))+1,LEN(CELL("Filename",A1)))</f>
        <v>Rwanda</v>
      </c>
      <c r="B3" s="28"/>
      <c r="C3" s="27"/>
      <c r="D3" s="27"/>
      <c r="E3" s="27"/>
      <c r="F3" s="27"/>
      <c r="G3" s="27"/>
      <c r="H3" s="27"/>
      <c r="I3" s="27"/>
    </row>
    <row r="4" spans="1:9" ht="13.5" thickBot="1">
      <c r="A4" s="41"/>
      <c r="B4" s="41"/>
      <c r="C4" s="41" t="s">
        <v>3068</v>
      </c>
      <c r="D4" s="41"/>
      <c r="E4" s="41"/>
      <c r="F4" s="41"/>
      <c r="G4" s="41" t="s">
        <v>2802</v>
      </c>
      <c r="H4" s="41"/>
      <c r="I4" s="41" t="s">
        <v>458</v>
      </c>
    </row>
    <row r="5" spans="1:9" s="1" customFormat="1" ht="13.5" thickBot="1">
      <c r="A5" s="9" t="s">
        <v>2744</v>
      </c>
      <c r="B5" s="15" t="s">
        <v>1815</v>
      </c>
      <c r="C5" s="11" t="s">
        <v>2745</v>
      </c>
      <c r="D5" s="11" t="s">
        <v>2345</v>
      </c>
      <c r="E5" s="11" t="str">
        <f>"Cost "&amp;IF(ISERROR(INDEX(CurCodes!$A$8:$D$206,MATCH(A3,CurCodes!$C$8:$C$206,),1)),"",INDEX(CurCodes!$A$8:$D$206,MATCH(A3,CurCodes!$C$8:$C$206,),1))</f>
        <v>Cost RWF</v>
      </c>
      <c r="F5" s="11" t="str">
        <f>SUBSTITUTE(E5,"Cost","Total")</f>
        <v>Total RWF</v>
      </c>
      <c r="G5" s="16" t="s">
        <v>3232</v>
      </c>
      <c r="H5" s="16"/>
      <c r="I5" s="10" t="s">
        <v>1523</v>
      </c>
    </row>
    <row r="6" spans="1:9" ht="22.5">
      <c r="A6" s="17" t="s">
        <v>2605</v>
      </c>
      <c r="B6" s="18" t="s">
        <v>3257</v>
      </c>
      <c r="C6" s="19"/>
      <c r="D6" s="29"/>
      <c r="E6" s="29"/>
      <c r="F6" s="29">
        <f>D6*E6</f>
        <v>0</v>
      </c>
      <c r="G6" s="58" t="s">
        <v>3258</v>
      </c>
      <c r="H6" s="59" t="s">
        <v>3259</v>
      </c>
      <c r="I6" s="23" t="s">
        <v>3261</v>
      </c>
    </row>
    <row r="7" spans="1:9" ht="25.5">
      <c r="A7" s="17" t="s">
        <v>3271</v>
      </c>
      <c r="B7" s="18" t="s">
        <v>3272</v>
      </c>
      <c r="C7" s="19">
        <v>39644</v>
      </c>
      <c r="D7" s="29">
        <v>1</v>
      </c>
      <c r="E7" s="29">
        <v>3000</v>
      </c>
      <c r="F7" s="29">
        <f aca="true" t="shared" si="0" ref="F7:F23">D7*E7</f>
        <v>3000</v>
      </c>
      <c r="G7" s="58" t="s">
        <v>3274</v>
      </c>
      <c r="H7" s="59" t="s">
        <v>3275</v>
      </c>
      <c r="I7" s="23" t="s">
        <v>3280</v>
      </c>
    </row>
    <row r="8" spans="1:9" ht="25.5">
      <c r="A8" s="17" t="s">
        <v>3271</v>
      </c>
      <c r="B8" s="18" t="s">
        <v>3273</v>
      </c>
      <c r="C8" s="19"/>
      <c r="D8" s="29"/>
      <c r="E8" s="29"/>
      <c r="F8" s="29">
        <f t="shared" si="0"/>
        <v>0</v>
      </c>
      <c r="G8" s="58" t="s">
        <v>3277</v>
      </c>
      <c r="H8" s="59" t="s">
        <v>3278</v>
      </c>
      <c r="I8" s="23" t="s">
        <v>3279</v>
      </c>
    </row>
    <row r="9" spans="1:9" ht="12.75">
      <c r="A9" s="17"/>
      <c r="B9" s="18"/>
      <c r="C9" s="19"/>
      <c r="D9" s="29"/>
      <c r="E9" s="29"/>
      <c r="F9" s="29">
        <f t="shared" si="0"/>
        <v>0</v>
      </c>
      <c r="G9" s="58" t="s">
        <v>3276</v>
      </c>
      <c r="H9" s="59" t="s">
        <v>1752</v>
      </c>
      <c r="I9" s="23"/>
    </row>
    <row r="10" spans="1:9" ht="12.75">
      <c r="A10" s="17"/>
      <c r="B10" s="18"/>
      <c r="C10" s="19"/>
      <c r="D10" s="29"/>
      <c r="E10" s="29"/>
      <c r="F10" s="29">
        <f t="shared" si="0"/>
        <v>0</v>
      </c>
      <c r="G10" s="58" t="s">
        <v>3276</v>
      </c>
      <c r="H10" s="59" t="s">
        <v>1752</v>
      </c>
      <c r="I10" s="23"/>
    </row>
    <row r="11" spans="1:9" ht="12.75">
      <c r="A11" s="17"/>
      <c r="B11" s="18"/>
      <c r="C11" s="19"/>
      <c r="D11" s="29"/>
      <c r="E11" s="29"/>
      <c r="F11" s="29">
        <f t="shared" si="0"/>
        <v>0</v>
      </c>
      <c r="G11" s="58" t="s">
        <v>3276</v>
      </c>
      <c r="H11" s="59" t="s">
        <v>1752</v>
      </c>
      <c r="I11" s="23"/>
    </row>
    <row r="12" spans="1:9" ht="12.75">
      <c r="A12" s="17"/>
      <c r="B12" s="18"/>
      <c r="C12" s="19"/>
      <c r="D12" s="29"/>
      <c r="E12" s="29"/>
      <c r="F12" s="29">
        <f t="shared" si="0"/>
        <v>0</v>
      </c>
      <c r="G12" s="58" t="s">
        <v>3276</v>
      </c>
      <c r="H12" s="59" t="s">
        <v>1752</v>
      </c>
      <c r="I12" s="23"/>
    </row>
    <row r="13" spans="1:9" ht="12.75">
      <c r="A13" s="17"/>
      <c r="B13" s="18"/>
      <c r="C13" s="19"/>
      <c r="D13" s="29"/>
      <c r="E13" s="29"/>
      <c r="F13" s="29">
        <f t="shared" si="0"/>
        <v>0</v>
      </c>
      <c r="G13" s="58" t="s">
        <v>3276</v>
      </c>
      <c r="H13" s="59" t="s">
        <v>1752</v>
      </c>
      <c r="I13" s="23"/>
    </row>
    <row r="14" spans="1:9" ht="12.75">
      <c r="A14" s="17"/>
      <c r="B14" s="18"/>
      <c r="C14" s="19"/>
      <c r="D14" s="29"/>
      <c r="E14" s="29"/>
      <c r="F14" s="29">
        <f t="shared" si="0"/>
        <v>0</v>
      </c>
      <c r="G14" s="58" t="s">
        <v>3276</v>
      </c>
      <c r="H14" s="59" t="s">
        <v>1752</v>
      </c>
      <c r="I14" s="23"/>
    </row>
    <row r="15" spans="1:9" ht="12.75">
      <c r="A15" s="17"/>
      <c r="B15" s="18"/>
      <c r="C15" s="19"/>
      <c r="D15" s="29"/>
      <c r="E15" s="29"/>
      <c r="F15" s="29">
        <f t="shared" si="0"/>
        <v>0</v>
      </c>
      <c r="G15" s="58" t="s">
        <v>3276</v>
      </c>
      <c r="H15" s="59" t="s">
        <v>1752</v>
      </c>
      <c r="I15" s="23"/>
    </row>
    <row r="16" spans="1:9" ht="12.75">
      <c r="A16" s="17"/>
      <c r="B16" s="18"/>
      <c r="C16" s="19"/>
      <c r="D16" s="29"/>
      <c r="E16" s="29"/>
      <c r="F16" s="29">
        <f t="shared" si="0"/>
        <v>0</v>
      </c>
      <c r="G16" s="58" t="s">
        <v>3276</v>
      </c>
      <c r="H16" s="59" t="s">
        <v>1752</v>
      </c>
      <c r="I16" s="23"/>
    </row>
    <row r="17" spans="1:9" ht="12.75">
      <c r="A17" s="17"/>
      <c r="B17" s="18"/>
      <c r="C17" s="19"/>
      <c r="D17" s="29"/>
      <c r="E17" s="29"/>
      <c r="F17" s="29">
        <f t="shared" si="0"/>
        <v>0</v>
      </c>
      <c r="G17" s="58" t="s">
        <v>3276</v>
      </c>
      <c r="H17" s="59" t="s">
        <v>1752</v>
      </c>
      <c r="I17" s="23"/>
    </row>
    <row r="18" spans="1:9" ht="12.75">
      <c r="A18" s="17"/>
      <c r="B18" s="18"/>
      <c r="C18" s="19"/>
      <c r="D18" s="29"/>
      <c r="E18" s="29"/>
      <c r="F18" s="29">
        <f t="shared" si="0"/>
        <v>0</v>
      </c>
      <c r="G18" s="58" t="s">
        <v>3276</v>
      </c>
      <c r="H18" s="59" t="s">
        <v>1752</v>
      </c>
      <c r="I18" s="23"/>
    </row>
    <row r="19" spans="1:9" ht="12.75">
      <c r="A19" s="17"/>
      <c r="B19" s="18"/>
      <c r="C19" s="19"/>
      <c r="D19" s="29"/>
      <c r="E19" s="29"/>
      <c r="F19" s="29">
        <f t="shared" si="0"/>
        <v>0</v>
      </c>
      <c r="G19" s="58" t="s">
        <v>3276</v>
      </c>
      <c r="H19" s="59" t="s">
        <v>1752</v>
      </c>
      <c r="I19" s="23"/>
    </row>
    <row r="20" spans="1:9" ht="12.75">
      <c r="A20" s="17"/>
      <c r="B20" s="18"/>
      <c r="C20" s="19"/>
      <c r="D20" s="29"/>
      <c r="E20" s="29"/>
      <c r="F20" s="29">
        <f t="shared" si="0"/>
        <v>0</v>
      </c>
      <c r="G20" s="58" t="s">
        <v>3276</v>
      </c>
      <c r="H20" s="59" t="s">
        <v>1752</v>
      </c>
      <c r="I20" s="23"/>
    </row>
    <row r="21" spans="1:9" ht="12.75">
      <c r="A21" s="17"/>
      <c r="B21" s="18"/>
      <c r="C21" s="19"/>
      <c r="D21" s="29"/>
      <c r="E21" s="29"/>
      <c r="F21" s="29">
        <f t="shared" si="0"/>
        <v>0</v>
      </c>
      <c r="G21" s="58" t="s">
        <v>3276</v>
      </c>
      <c r="H21" s="59" t="s">
        <v>1752</v>
      </c>
      <c r="I21" s="23"/>
    </row>
    <row r="22" spans="1:9" ht="12.75">
      <c r="A22" s="17"/>
      <c r="B22" s="18"/>
      <c r="C22" s="19"/>
      <c r="D22" s="29"/>
      <c r="E22" s="29"/>
      <c r="F22" s="29">
        <f t="shared" si="0"/>
        <v>0</v>
      </c>
      <c r="G22" s="58" t="s">
        <v>3276</v>
      </c>
      <c r="H22" s="59" t="s">
        <v>1752</v>
      </c>
      <c r="I22" s="23"/>
    </row>
    <row r="23" spans="1:9" ht="38.25">
      <c r="A23" s="17"/>
      <c r="B23" s="60" t="s">
        <v>3281</v>
      </c>
      <c r="C23" s="19"/>
      <c r="D23" s="29"/>
      <c r="E23" s="29"/>
      <c r="F23" s="29">
        <f t="shared" si="0"/>
        <v>0</v>
      </c>
      <c r="G23" s="58" t="s">
        <v>3276</v>
      </c>
      <c r="H23" s="59" t="s">
        <v>1752</v>
      </c>
      <c r="I23" s="23"/>
    </row>
  </sheetData>
  <printOptions/>
  <pageMargins left="0.5" right="0.5" top="0.5" bottom="0.5" header="0.5" footer="0.5"/>
  <pageSetup fitToHeight="0" fitToWidth="1" horizontalDpi="1200" verticalDpi="1200" orientation="landscape" scale="89" r:id="rId1"/>
</worksheet>
</file>

<file path=xl/worksheets/sheet46.xml><?xml version="1.0" encoding="utf-8"?>
<worksheet xmlns="http://schemas.openxmlformats.org/spreadsheetml/2006/main" xmlns:r="http://schemas.openxmlformats.org/officeDocument/2006/relationships">
  <sheetPr>
    <pageSetUpPr fitToPage="1"/>
  </sheetPr>
  <dimension ref="A1:I23"/>
  <sheetViews>
    <sheetView workbookViewId="0" topLeftCell="A1">
      <pane ySplit="5" topLeftCell="BM6" activePane="bottomLeft" state="frozen"/>
      <selection pane="topLeft" activeCell="A6" sqref="A6"/>
      <selection pane="bottomLeft" activeCell="A6" sqref="A6"/>
    </sheetView>
  </sheetViews>
  <sheetFormatPr defaultColWidth="9.140625" defaultRowHeight="12.75"/>
  <cols>
    <col min="1" max="1" width="15.7109375" style="0" customWidth="1"/>
    <col min="2" max="2" width="22.7109375" style="3" customWidth="1"/>
    <col min="3" max="3" width="10.7109375" style="0" customWidth="1"/>
    <col min="4" max="4" width="8.7109375" style="2" customWidth="1"/>
    <col min="5" max="6" width="10.7109375" style="2" customWidth="1"/>
    <col min="7" max="7" width="13.28125" style="0" customWidth="1"/>
    <col min="8" max="8" width="14.28125" style="0" customWidth="1"/>
    <col min="9" max="9" width="40.7109375" style="0" customWidth="1"/>
  </cols>
  <sheetData>
    <row r="1" spans="1:9" ht="26.25">
      <c r="A1" s="27" t="s">
        <v>108</v>
      </c>
      <c r="B1" s="28"/>
      <c r="C1" s="27"/>
      <c r="D1" s="27"/>
      <c r="E1" s="27"/>
      <c r="F1" s="27"/>
      <c r="G1" s="27"/>
      <c r="H1" s="27"/>
      <c r="I1" s="27"/>
    </row>
    <row r="2" spans="1:9" ht="26.25">
      <c r="A2" s="27" t="s">
        <v>2722</v>
      </c>
      <c r="B2" s="28"/>
      <c r="C2" s="27"/>
      <c r="D2" s="27"/>
      <c r="E2" s="27"/>
      <c r="F2" s="27"/>
      <c r="G2" s="27"/>
      <c r="H2" s="27"/>
      <c r="I2" s="27"/>
    </row>
    <row r="3" spans="1:9" ht="26.25">
      <c r="A3" s="27" t="str">
        <f ca="1">MID(CELL("Filename",A1),FIND("]",CELL("Filename",A1))+1,LEN(CELL("Filename",A1)))</f>
        <v>Template</v>
      </c>
      <c r="B3" s="28"/>
      <c r="C3" s="27"/>
      <c r="D3" s="27"/>
      <c r="E3" s="27"/>
      <c r="F3" s="27"/>
      <c r="G3" s="27"/>
      <c r="H3" s="27"/>
      <c r="I3" s="27"/>
    </row>
    <row r="4" spans="1:9" ht="13.5" thickBot="1">
      <c r="A4" s="41"/>
      <c r="B4" s="41"/>
      <c r="C4" s="41" t="s">
        <v>3068</v>
      </c>
      <c r="D4" s="41"/>
      <c r="E4" s="41"/>
      <c r="F4" s="41"/>
      <c r="G4" s="41" t="s">
        <v>2802</v>
      </c>
      <c r="H4" s="41"/>
      <c r="I4" s="41" t="s">
        <v>458</v>
      </c>
    </row>
    <row r="5" spans="1:9" s="1" customFormat="1" ht="13.5" thickBot="1">
      <c r="A5" s="9" t="s">
        <v>2744</v>
      </c>
      <c r="B5" s="15" t="s">
        <v>1815</v>
      </c>
      <c r="C5" s="11" t="s">
        <v>2745</v>
      </c>
      <c r="D5" s="11" t="s">
        <v>2345</v>
      </c>
      <c r="E5" s="11" t="str">
        <f>"Cost "&amp;IF(ISERROR(INDEX(CurCodes!$A$8:$D$206,MATCH(A3,CurCodes!$C$8:$C$206,),1)),"",INDEX(CurCodes!$A$8:$D$206,MATCH(A3,CurCodes!$C$8:$C$206,),1))</f>
        <v>Cost </v>
      </c>
      <c r="F5" s="11" t="str">
        <f>SUBSTITUTE(E5,"Cost","Total")</f>
        <v>Total </v>
      </c>
      <c r="G5" s="16" t="s">
        <v>3232</v>
      </c>
      <c r="H5" s="16"/>
      <c r="I5" s="10" t="s">
        <v>1523</v>
      </c>
    </row>
    <row r="6" spans="1:9" ht="12.75">
      <c r="A6" s="17"/>
      <c r="B6" s="18"/>
      <c r="C6" s="19"/>
      <c r="D6" s="29"/>
      <c r="E6" s="29"/>
      <c r="F6" s="29">
        <f aca="true" t="shared" si="0" ref="F6:F23">D6*E6</f>
        <v>0</v>
      </c>
      <c r="G6" s="21"/>
      <c r="H6" s="22"/>
      <c r="I6" s="23"/>
    </row>
    <row r="7" spans="1:9" ht="12.75">
      <c r="A7" s="17"/>
      <c r="B7" s="18"/>
      <c r="C7" s="19"/>
      <c r="D7" s="29"/>
      <c r="E7" s="29"/>
      <c r="F7" s="29">
        <f t="shared" si="0"/>
        <v>0</v>
      </c>
      <c r="G7" s="21"/>
      <c r="H7" s="22"/>
      <c r="I7" s="23"/>
    </row>
    <row r="8" spans="1:9" ht="12.75">
      <c r="A8" s="17"/>
      <c r="B8" s="18"/>
      <c r="C8" s="19"/>
      <c r="D8" s="29"/>
      <c r="E8" s="29"/>
      <c r="F8" s="29">
        <f t="shared" si="0"/>
        <v>0</v>
      </c>
      <c r="G8" s="21"/>
      <c r="H8" s="22"/>
      <c r="I8" s="23"/>
    </row>
    <row r="9" spans="1:9" ht="12.75">
      <c r="A9" s="17"/>
      <c r="B9" s="18"/>
      <c r="C9" s="19"/>
      <c r="D9" s="29"/>
      <c r="E9" s="29"/>
      <c r="F9" s="29">
        <f t="shared" si="0"/>
        <v>0</v>
      </c>
      <c r="G9" s="21"/>
      <c r="H9" s="22"/>
      <c r="I9" s="23"/>
    </row>
    <row r="10" spans="1:9" ht="12.75">
      <c r="A10" s="17"/>
      <c r="B10" s="18"/>
      <c r="C10" s="19"/>
      <c r="D10" s="29"/>
      <c r="E10" s="29"/>
      <c r="F10" s="29">
        <f t="shared" si="0"/>
        <v>0</v>
      </c>
      <c r="G10" s="21"/>
      <c r="H10" s="22"/>
      <c r="I10" s="23"/>
    </row>
    <row r="11" spans="1:9" ht="12.75">
      <c r="A11" s="17"/>
      <c r="B11" s="18"/>
      <c r="C11" s="19"/>
      <c r="D11" s="29"/>
      <c r="E11" s="29"/>
      <c r="F11" s="29">
        <f t="shared" si="0"/>
        <v>0</v>
      </c>
      <c r="G11" s="21"/>
      <c r="H11" s="22"/>
      <c r="I11" s="23"/>
    </row>
    <row r="12" spans="1:9" ht="12.75">
      <c r="A12" s="17"/>
      <c r="B12" s="18"/>
      <c r="C12" s="19"/>
      <c r="D12" s="29"/>
      <c r="E12" s="29"/>
      <c r="F12" s="29">
        <f t="shared" si="0"/>
        <v>0</v>
      </c>
      <c r="G12" s="21"/>
      <c r="H12" s="22"/>
      <c r="I12" s="23"/>
    </row>
    <row r="13" spans="1:9" ht="12.75">
      <c r="A13" s="17"/>
      <c r="B13" s="18"/>
      <c r="C13" s="19"/>
      <c r="D13" s="29"/>
      <c r="E13" s="29"/>
      <c r="F13" s="29">
        <f t="shared" si="0"/>
        <v>0</v>
      </c>
      <c r="G13" s="21"/>
      <c r="H13" s="22"/>
      <c r="I13" s="23"/>
    </row>
    <row r="14" spans="1:9" ht="12.75">
      <c r="A14" s="17"/>
      <c r="B14" s="18"/>
      <c r="C14" s="19"/>
      <c r="D14" s="29"/>
      <c r="E14" s="29"/>
      <c r="F14" s="29">
        <f t="shared" si="0"/>
        <v>0</v>
      </c>
      <c r="G14" s="21"/>
      <c r="H14" s="22"/>
      <c r="I14" s="23"/>
    </row>
    <row r="15" spans="1:9" ht="12.75">
      <c r="A15" s="17"/>
      <c r="B15" s="18"/>
      <c r="C15" s="19"/>
      <c r="D15" s="29"/>
      <c r="E15" s="29"/>
      <c r="F15" s="29">
        <f t="shared" si="0"/>
        <v>0</v>
      </c>
      <c r="G15" s="21"/>
      <c r="H15" s="22"/>
      <c r="I15" s="23"/>
    </row>
    <row r="16" spans="1:9" ht="12.75">
      <c r="A16" s="17"/>
      <c r="B16" s="18"/>
      <c r="C16" s="19"/>
      <c r="D16" s="29"/>
      <c r="E16" s="29"/>
      <c r="F16" s="29">
        <f t="shared" si="0"/>
        <v>0</v>
      </c>
      <c r="G16" s="21"/>
      <c r="H16" s="22"/>
      <c r="I16" s="23"/>
    </row>
    <row r="17" spans="1:9" ht="12.75">
      <c r="A17" s="17"/>
      <c r="B17" s="18"/>
      <c r="C17" s="19"/>
      <c r="D17" s="29"/>
      <c r="E17" s="29"/>
      <c r="F17" s="29">
        <f t="shared" si="0"/>
        <v>0</v>
      </c>
      <c r="G17" s="21"/>
      <c r="H17" s="22"/>
      <c r="I17" s="23"/>
    </row>
    <row r="18" spans="1:9" ht="12.75">
      <c r="A18" s="17"/>
      <c r="B18" s="18"/>
      <c r="C18" s="19"/>
      <c r="D18" s="29"/>
      <c r="E18" s="29"/>
      <c r="F18" s="29">
        <f t="shared" si="0"/>
        <v>0</v>
      </c>
      <c r="G18" s="21"/>
      <c r="H18" s="22"/>
      <c r="I18" s="23"/>
    </row>
    <row r="19" spans="1:9" ht="12.75">
      <c r="A19" s="17"/>
      <c r="B19" s="18"/>
      <c r="C19" s="19"/>
      <c r="D19" s="29"/>
      <c r="E19" s="29"/>
      <c r="F19" s="29">
        <f t="shared" si="0"/>
        <v>0</v>
      </c>
      <c r="G19" s="21"/>
      <c r="H19" s="22"/>
      <c r="I19" s="23"/>
    </row>
    <row r="20" spans="1:9" ht="12.75">
      <c r="A20" s="17"/>
      <c r="B20" s="18"/>
      <c r="C20" s="19"/>
      <c r="D20" s="29"/>
      <c r="E20" s="29"/>
      <c r="F20" s="29">
        <f t="shared" si="0"/>
        <v>0</v>
      </c>
      <c r="G20" s="21"/>
      <c r="H20" s="22"/>
      <c r="I20" s="23"/>
    </row>
    <row r="21" spans="1:9" ht="12.75">
      <c r="A21" s="17"/>
      <c r="B21" s="18"/>
      <c r="C21" s="19"/>
      <c r="D21" s="29"/>
      <c r="E21" s="29"/>
      <c r="F21" s="29">
        <f t="shared" si="0"/>
        <v>0</v>
      </c>
      <c r="G21" s="21"/>
      <c r="H21" s="22"/>
      <c r="I21" s="23"/>
    </row>
    <row r="22" spans="1:9" ht="12.75">
      <c r="A22" s="17"/>
      <c r="B22" s="18"/>
      <c r="C22" s="19"/>
      <c r="D22" s="29"/>
      <c r="E22" s="29"/>
      <c r="F22" s="29">
        <f t="shared" si="0"/>
        <v>0</v>
      </c>
      <c r="G22" s="21"/>
      <c r="H22" s="22"/>
      <c r="I22" s="23"/>
    </row>
    <row r="23" spans="1:9" ht="12.75">
      <c r="A23" s="17"/>
      <c r="B23" s="18"/>
      <c r="C23" s="19"/>
      <c r="D23" s="29"/>
      <c r="E23" s="29"/>
      <c r="F23" s="29">
        <f t="shared" si="0"/>
        <v>0</v>
      </c>
      <c r="G23" s="21"/>
      <c r="H23" s="22"/>
      <c r="I23" s="23"/>
    </row>
  </sheetData>
  <printOptions/>
  <pageMargins left="0.5" right="0.5" top="0.5" bottom="0.5" header="0.5" footer="0.5"/>
  <pageSetup fitToHeight="0" fitToWidth="1" horizontalDpi="1200" verticalDpi="1200" orientation="landscape" scale="89" r:id="rId1"/>
</worksheet>
</file>

<file path=xl/worksheets/sheet5.xml><?xml version="1.0" encoding="utf-8"?>
<worksheet xmlns="http://schemas.openxmlformats.org/spreadsheetml/2006/main" xmlns:r="http://schemas.openxmlformats.org/officeDocument/2006/relationships">
  <sheetPr>
    <pageSetUpPr fitToPage="1"/>
  </sheetPr>
  <dimension ref="A1:I6"/>
  <sheetViews>
    <sheetView workbookViewId="0" topLeftCell="A1">
      <pane ySplit="5" topLeftCell="BM6" activePane="bottomLeft" state="frozen"/>
      <selection pane="topLeft" activeCell="A6" sqref="A6"/>
      <selection pane="bottomLeft" activeCell="A6" sqref="A6"/>
    </sheetView>
  </sheetViews>
  <sheetFormatPr defaultColWidth="9.140625" defaultRowHeight="12.75"/>
  <cols>
    <col min="1" max="1" width="15.7109375" style="0" customWidth="1"/>
    <col min="2" max="2" width="22.7109375" style="3" customWidth="1"/>
    <col min="3" max="3" width="10.7109375" style="0" customWidth="1"/>
    <col min="4" max="4" width="8.7109375" style="2" customWidth="1"/>
    <col min="5" max="6" width="10.7109375" style="2" customWidth="1"/>
    <col min="7" max="7" width="13.28125" style="0" customWidth="1"/>
    <col min="8" max="8" width="14.28125" style="0" customWidth="1"/>
    <col min="9" max="9" width="40.7109375" style="3" customWidth="1"/>
  </cols>
  <sheetData>
    <row r="1" spans="1:9" ht="26.25">
      <c r="A1" s="27" t="s">
        <v>108</v>
      </c>
      <c r="B1" s="28"/>
      <c r="C1" s="27"/>
      <c r="D1" s="27"/>
      <c r="E1" s="27"/>
      <c r="F1" s="27"/>
      <c r="G1" s="27"/>
      <c r="H1" s="27"/>
      <c r="I1" s="28"/>
    </row>
    <row r="2" spans="1:9" ht="26.25">
      <c r="A2" s="27" t="s">
        <v>2722</v>
      </c>
      <c r="B2" s="28"/>
      <c r="C2" s="27"/>
      <c r="D2" s="27"/>
      <c r="E2" s="27"/>
      <c r="F2" s="27"/>
      <c r="G2" s="27"/>
      <c r="H2" s="27"/>
      <c r="I2" s="28"/>
    </row>
    <row r="3" spans="1:9" ht="26.25">
      <c r="A3" s="27" t="str">
        <f ca="1">MID(CELL("Filename",A1),FIND("]",CELL("Filename",A1))+1,LEN(CELL("Filename",A1)))</f>
        <v>Andorra</v>
      </c>
      <c r="B3" s="28"/>
      <c r="C3" s="27"/>
      <c r="D3" s="27"/>
      <c r="E3" s="27"/>
      <c r="F3" s="27"/>
      <c r="G3" s="27"/>
      <c r="H3" s="27"/>
      <c r="I3" s="28"/>
    </row>
    <row r="4" spans="1:9" ht="12" customHeight="1" thickBot="1">
      <c r="A4" s="42"/>
      <c r="B4" s="42"/>
      <c r="C4" s="42" t="s">
        <v>3069</v>
      </c>
      <c r="D4" s="42"/>
      <c r="E4" s="42"/>
      <c r="F4" s="42"/>
      <c r="G4" s="42" t="s">
        <v>2802</v>
      </c>
      <c r="H4" s="42"/>
      <c r="I4" s="42" t="s">
        <v>458</v>
      </c>
    </row>
    <row r="5" spans="1:9" s="1" customFormat="1" ht="13.5" thickBot="1">
      <c r="A5" s="9" t="s">
        <v>2744</v>
      </c>
      <c r="B5" s="15" t="s">
        <v>1815</v>
      </c>
      <c r="C5" s="11" t="s">
        <v>2745</v>
      </c>
      <c r="D5" s="11" t="s">
        <v>2345</v>
      </c>
      <c r="E5" s="11" t="str">
        <f>"Cost "&amp;IF(ISERROR(INDEX(CurCodes!$A$8:$D$206,MATCH(A3,CurCodes!$C$8:$C$206,),1)),"",INDEX(CurCodes!$A$8:$D$206,MATCH(A3,CurCodes!$C$8:$C$206,),1))</f>
        <v>Cost EUR</v>
      </c>
      <c r="F5" s="11" t="str">
        <f>SUBSTITUTE(E5,"Cost","Total")</f>
        <v>Total EUR</v>
      </c>
      <c r="G5" s="16" t="s">
        <v>3232</v>
      </c>
      <c r="H5" s="16"/>
      <c r="I5" s="10" t="s">
        <v>1523</v>
      </c>
    </row>
    <row r="6" spans="1:9" ht="45">
      <c r="A6" s="17" t="s">
        <v>3309</v>
      </c>
      <c r="B6" s="18" t="s">
        <v>2751</v>
      </c>
      <c r="C6" s="19">
        <v>38764</v>
      </c>
      <c r="D6" s="20">
        <v>1</v>
      </c>
      <c r="E6" s="20">
        <v>29</v>
      </c>
      <c r="F6" s="20">
        <f>E6*D6</f>
        <v>29</v>
      </c>
      <c r="G6" s="21" t="s">
        <v>1069</v>
      </c>
      <c r="H6" s="22" t="s">
        <v>1070</v>
      </c>
      <c r="I6" s="23" t="s">
        <v>2715</v>
      </c>
    </row>
  </sheetData>
  <printOptions/>
  <pageMargins left="0.5" right="0.5" top="0.5" bottom="0.5" header="0.5" footer="0.5"/>
  <pageSetup fitToHeight="0" fitToWidth="1" horizontalDpi="1200" verticalDpi="1200" orientation="landscape" scale="89" r:id="rId1"/>
</worksheet>
</file>

<file path=xl/worksheets/sheet6.xml><?xml version="1.0" encoding="utf-8"?>
<worksheet xmlns="http://schemas.openxmlformats.org/spreadsheetml/2006/main" xmlns:r="http://schemas.openxmlformats.org/officeDocument/2006/relationships">
  <sheetPr>
    <pageSetUpPr fitToPage="1"/>
  </sheetPr>
  <dimension ref="A1:I16"/>
  <sheetViews>
    <sheetView workbookViewId="0" topLeftCell="A1">
      <pane ySplit="5" topLeftCell="BM6" activePane="bottomLeft" state="frozen"/>
      <selection pane="topLeft" activeCell="A6" sqref="A6"/>
      <selection pane="bottomLeft" activeCell="A6" sqref="A6"/>
    </sheetView>
  </sheetViews>
  <sheetFormatPr defaultColWidth="9.140625" defaultRowHeight="12.75"/>
  <cols>
    <col min="1" max="1" width="15.7109375" style="0" customWidth="1"/>
    <col min="2" max="2" width="22.7109375" style="3" customWidth="1"/>
    <col min="3" max="3" width="10.7109375" style="0" customWidth="1"/>
    <col min="4" max="4" width="8.7109375" style="2" customWidth="1"/>
    <col min="5" max="6" width="10.7109375" style="2" customWidth="1"/>
    <col min="7" max="7" width="13.28125" style="0" customWidth="1"/>
    <col min="8" max="8" width="14.28125" style="0" customWidth="1"/>
    <col min="9" max="9" width="40.7109375" style="3" customWidth="1"/>
  </cols>
  <sheetData>
    <row r="1" spans="1:9" ht="26.25">
      <c r="A1" s="27" t="s">
        <v>108</v>
      </c>
      <c r="B1" s="28"/>
      <c r="C1" s="27"/>
      <c r="D1" s="27"/>
      <c r="E1" s="27"/>
      <c r="F1" s="27"/>
      <c r="G1" s="27"/>
      <c r="H1" s="27"/>
      <c r="I1" s="28"/>
    </row>
    <row r="2" spans="1:9" ht="26.25">
      <c r="A2" s="27" t="s">
        <v>2722</v>
      </c>
      <c r="B2" s="28"/>
      <c r="C2" s="27"/>
      <c r="D2" s="27"/>
      <c r="E2" s="27"/>
      <c r="F2" s="27"/>
      <c r="G2" s="27"/>
      <c r="H2" s="27"/>
      <c r="I2" s="28"/>
    </row>
    <row r="3" spans="1:9" ht="26.25">
      <c r="A3" s="27" t="str">
        <f ca="1">MID(CELL("Filename",A1),FIND("]",CELL("Filename",A1))+1,LEN(CELL("Filename",A1)))</f>
        <v>Spain</v>
      </c>
      <c r="B3" s="28"/>
      <c r="C3" s="27"/>
      <c r="D3" s="27"/>
      <c r="E3" s="27"/>
      <c r="F3" s="27"/>
      <c r="G3" s="27"/>
      <c r="H3" s="27"/>
      <c r="I3" s="28"/>
    </row>
    <row r="4" spans="1:9" ht="12" customHeight="1" thickBot="1">
      <c r="A4" s="42"/>
      <c r="B4" s="42"/>
      <c r="C4" s="42" t="s">
        <v>3069</v>
      </c>
      <c r="D4" s="42"/>
      <c r="E4" s="42"/>
      <c r="F4" s="42"/>
      <c r="G4" s="42" t="s">
        <v>2802</v>
      </c>
      <c r="H4" s="42"/>
      <c r="I4" s="42" t="s">
        <v>458</v>
      </c>
    </row>
    <row r="5" spans="1:9" s="1" customFormat="1" ht="13.5" thickBot="1">
      <c r="A5" s="9" t="s">
        <v>2744</v>
      </c>
      <c r="B5" s="15" t="s">
        <v>1815</v>
      </c>
      <c r="C5" s="11" t="s">
        <v>2745</v>
      </c>
      <c r="D5" s="11" t="s">
        <v>2345</v>
      </c>
      <c r="E5" s="11" t="str">
        <f>"Cost "&amp;IF(ISERROR(INDEX(CurCodes!$A$8:$D$206,MATCH(A3,CurCodes!$C$8:$C$206,),1)),"",INDEX(CurCodes!$A$8:$D$206,MATCH(A3,CurCodes!$C$8:$C$206,),1))</f>
        <v>Cost EUR</v>
      </c>
      <c r="F5" s="11" t="str">
        <f>SUBSTITUTE(E5,"Cost","Total")</f>
        <v>Total EUR</v>
      </c>
      <c r="G5" s="16" t="s">
        <v>3232</v>
      </c>
      <c r="H5" s="16"/>
      <c r="I5" s="10" t="s">
        <v>1523</v>
      </c>
    </row>
    <row r="6" spans="1:9" ht="67.5">
      <c r="A6" s="17" t="s">
        <v>357</v>
      </c>
      <c r="B6" s="18" t="s">
        <v>2752</v>
      </c>
      <c r="C6" s="19">
        <v>38766</v>
      </c>
      <c r="D6" s="20">
        <v>6</v>
      </c>
      <c r="E6" s="20">
        <v>42</v>
      </c>
      <c r="F6" s="20">
        <f aca="true" t="shared" si="0" ref="F6:F16">E6*D6</f>
        <v>252</v>
      </c>
      <c r="G6" s="21" t="s">
        <v>1071</v>
      </c>
      <c r="H6" s="22" t="s">
        <v>1072</v>
      </c>
      <c r="I6" s="23" t="s">
        <v>2716</v>
      </c>
    </row>
    <row r="7" spans="1:9" ht="56.25">
      <c r="A7" s="17" t="s">
        <v>3310</v>
      </c>
      <c r="B7" s="18" t="s">
        <v>2753</v>
      </c>
      <c r="C7" s="19">
        <v>38771</v>
      </c>
      <c r="D7" s="20">
        <v>1</v>
      </c>
      <c r="E7" s="20">
        <v>38</v>
      </c>
      <c r="F7" s="20">
        <f t="shared" si="0"/>
        <v>38</v>
      </c>
      <c r="G7" s="21"/>
      <c r="H7" s="22"/>
      <c r="I7" s="23" t="s">
        <v>2720</v>
      </c>
    </row>
    <row r="8" spans="1:9" ht="22.5">
      <c r="A8" s="17" t="s">
        <v>3310</v>
      </c>
      <c r="B8" s="18" t="s">
        <v>2754</v>
      </c>
      <c r="C8" s="19">
        <v>38772</v>
      </c>
      <c r="D8" s="20">
        <v>1</v>
      </c>
      <c r="E8" s="20">
        <v>26</v>
      </c>
      <c r="F8" s="20">
        <f t="shared" si="0"/>
        <v>26</v>
      </c>
      <c r="G8" s="21" t="s">
        <v>1073</v>
      </c>
      <c r="H8" s="22" t="s">
        <v>1074</v>
      </c>
      <c r="I8" s="23" t="s">
        <v>670</v>
      </c>
    </row>
    <row r="9" spans="1:9" ht="45">
      <c r="A9" s="17" t="s">
        <v>3311</v>
      </c>
      <c r="B9" s="18" t="s">
        <v>2756</v>
      </c>
      <c r="C9" s="19">
        <v>38773</v>
      </c>
      <c r="D9" s="20">
        <v>2</v>
      </c>
      <c r="E9" s="20"/>
      <c r="F9" s="20">
        <f t="shared" si="0"/>
        <v>0</v>
      </c>
      <c r="G9" s="21"/>
      <c r="H9" s="22"/>
      <c r="I9" s="23" t="s">
        <v>671</v>
      </c>
    </row>
    <row r="10" spans="1:9" ht="67.5">
      <c r="A10" s="17" t="s">
        <v>3311</v>
      </c>
      <c r="B10" s="18" t="s">
        <v>3211</v>
      </c>
      <c r="C10" s="19">
        <v>38775</v>
      </c>
      <c r="D10" s="20">
        <v>1</v>
      </c>
      <c r="E10" s="20">
        <v>0</v>
      </c>
      <c r="F10" s="20">
        <f t="shared" si="0"/>
        <v>0</v>
      </c>
      <c r="G10" s="21" t="s">
        <v>1075</v>
      </c>
      <c r="H10" s="22" t="s">
        <v>1076</v>
      </c>
      <c r="I10" s="23" t="s">
        <v>672</v>
      </c>
    </row>
    <row r="11" spans="1:9" ht="25.5">
      <c r="A11" s="17" t="s">
        <v>3311</v>
      </c>
      <c r="B11" s="18" t="s">
        <v>358</v>
      </c>
      <c r="C11" s="19">
        <v>38776</v>
      </c>
      <c r="D11" s="20">
        <v>1</v>
      </c>
      <c r="E11" s="20">
        <v>0</v>
      </c>
      <c r="F11" s="20">
        <f t="shared" si="0"/>
        <v>0</v>
      </c>
      <c r="G11" s="21"/>
      <c r="H11" s="22"/>
      <c r="I11" s="23" t="s">
        <v>673</v>
      </c>
    </row>
    <row r="12" spans="1:9" ht="33.75">
      <c r="A12" s="17" t="s">
        <v>3312</v>
      </c>
      <c r="B12" s="18" t="s">
        <v>3212</v>
      </c>
      <c r="C12" s="19">
        <v>38777</v>
      </c>
      <c r="D12" s="20">
        <v>2</v>
      </c>
      <c r="E12" s="20">
        <v>38</v>
      </c>
      <c r="F12" s="20">
        <f t="shared" si="0"/>
        <v>76</v>
      </c>
      <c r="G12" s="21" t="s">
        <v>1077</v>
      </c>
      <c r="H12" s="22" t="s">
        <v>1078</v>
      </c>
      <c r="I12" s="23" t="s">
        <v>2778</v>
      </c>
    </row>
    <row r="13" spans="1:9" ht="33.75">
      <c r="A13" s="17" t="s">
        <v>3312</v>
      </c>
      <c r="B13" s="18" t="s">
        <v>3213</v>
      </c>
      <c r="C13" s="19">
        <v>38779</v>
      </c>
      <c r="D13" s="20">
        <v>1</v>
      </c>
      <c r="E13" s="20">
        <v>40</v>
      </c>
      <c r="F13" s="20">
        <f t="shared" si="0"/>
        <v>40</v>
      </c>
      <c r="G13" s="21"/>
      <c r="H13" s="22"/>
      <c r="I13" s="23" t="s">
        <v>1036</v>
      </c>
    </row>
    <row r="14" spans="1:9" ht="33.75">
      <c r="A14" s="17" t="s">
        <v>3313</v>
      </c>
      <c r="B14" s="18" t="s">
        <v>3216</v>
      </c>
      <c r="C14" s="19">
        <v>38806</v>
      </c>
      <c r="D14" s="20">
        <v>1</v>
      </c>
      <c r="E14" s="20">
        <v>46</v>
      </c>
      <c r="F14" s="20">
        <f t="shared" si="0"/>
        <v>46</v>
      </c>
      <c r="G14" s="21"/>
      <c r="H14" s="22"/>
      <c r="I14" s="23" t="s">
        <v>1039</v>
      </c>
    </row>
    <row r="15" spans="1:9" ht="45">
      <c r="A15" s="17" t="s">
        <v>3314</v>
      </c>
      <c r="B15" s="18" t="s">
        <v>3217</v>
      </c>
      <c r="C15" s="19">
        <v>38807</v>
      </c>
      <c r="D15" s="20">
        <v>10</v>
      </c>
      <c r="E15" s="20">
        <v>30</v>
      </c>
      <c r="F15" s="20">
        <f t="shared" si="0"/>
        <v>300</v>
      </c>
      <c r="G15" s="21"/>
      <c r="H15" s="22"/>
      <c r="I15" s="23" t="s">
        <v>1040</v>
      </c>
    </row>
    <row r="16" spans="1:9" ht="56.25">
      <c r="A16" s="17" t="s">
        <v>3315</v>
      </c>
      <c r="B16" s="18" t="s">
        <v>3220</v>
      </c>
      <c r="C16" s="19">
        <v>38820</v>
      </c>
      <c r="D16" s="20">
        <v>2</v>
      </c>
      <c r="E16" s="20">
        <v>20</v>
      </c>
      <c r="F16" s="20">
        <f t="shared" si="0"/>
        <v>40</v>
      </c>
      <c r="G16" s="21" t="s">
        <v>1083</v>
      </c>
      <c r="H16" s="22" t="s">
        <v>1084</v>
      </c>
      <c r="I16" s="23" t="s">
        <v>1185</v>
      </c>
    </row>
  </sheetData>
  <printOptions/>
  <pageMargins left="0.5" right="0.5" top="0.5" bottom="0.5" header="0.5" footer="0.5"/>
  <pageSetup fitToHeight="0" fitToWidth="1" horizontalDpi="1200" verticalDpi="1200" orientation="landscape" scale="89" r:id="rId1"/>
</worksheet>
</file>

<file path=xl/worksheets/sheet7.xml><?xml version="1.0" encoding="utf-8"?>
<worksheet xmlns="http://schemas.openxmlformats.org/spreadsheetml/2006/main" xmlns:r="http://schemas.openxmlformats.org/officeDocument/2006/relationships">
  <sheetPr>
    <pageSetUpPr fitToPage="1"/>
  </sheetPr>
  <dimension ref="A1:I7"/>
  <sheetViews>
    <sheetView workbookViewId="0" topLeftCell="A1">
      <pane ySplit="5" topLeftCell="BM6" activePane="bottomLeft" state="frozen"/>
      <selection pane="topLeft" activeCell="A6" sqref="A6"/>
      <selection pane="bottomLeft" activeCell="A6" sqref="A6"/>
    </sheetView>
  </sheetViews>
  <sheetFormatPr defaultColWidth="9.140625" defaultRowHeight="12.75"/>
  <cols>
    <col min="1" max="1" width="15.7109375" style="0" customWidth="1"/>
    <col min="2" max="2" width="22.7109375" style="3" customWidth="1"/>
    <col min="3" max="3" width="10.7109375" style="0" customWidth="1"/>
    <col min="4" max="4" width="8.7109375" style="2" customWidth="1"/>
    <col min="5" max="6" width="10.7109375" style="2" customWidth="1"/>
    <col min="7" max="7" width="13.28125" style="0" customWidth="1"/>
    <col min="8" max="8" width="14.28125" style="0" customWidth="1"/>
    <col min="9" max="9" width="40.7109375" style="3" customWidth="1"/>
  </cols>
  <sheetData>
    <row r="1" spans="1:9" ht="26.25">
      <c r="A1" s="27" t="s">
        <v>108</v>
      </c>
      <c r="B1" s="28"/>
      <c r="C1" s="27"/>
      <c r="D1" s="27"/>
      <c r="E1" s="27"/>
      <c r="F1" s="27"/>
      <c r="G1" s="27"/>
      <c r="H1" s="27"/>
      <c r="I1" s="28"/>
    </row>
    <row r="2" spans="1:9" ht="26.25">
      <c r="A2" s="27" t="s">
        <v>2722</v>
      </c>
      <c r="B2" s="28"/>
      <c r="C2" s="27"/>
      <c r="D2" s="27"/>
      <c r="E2" s="27"/>
      <c r="F2" s="27"/>
      <c r="G2" s="27"/>
      <c r="H2" s="27"/>
      <c r="I2" s="28"/>
    </row>
    <row r="3" spans="1:9" ht="26.25">
      <c r="A3" s="27" t="str">
        <f ca="1">MID(CELL("Filename",A1),FIND("]",CELL("Filename",A1))+1,LEN(CELL("Filename",A1)))</f>
        <v>Portugal</v>
      </c>
      <c r="B3" s="28"/>
      <c r="C3" s="27"/>
      <c r="D3" s="27"/>
      <c r="E3" s="27"/>
      <c r="F3" s="27"/>
      <c r="G3" s="27"/>
      <c r="H3" s="27"/>
      <c r="I3" s="28"/>
    </row>
    <row r="4" spans="1:9" ht="12" customHeight="1" thickBot="1">
      <c r="A4" s="42"/>
      <c r="B4" s="42"/>
      <c r="C4" s="42" t="s">
        <v>3069</v>
      </c>
      <c r="D4" s="42"/>
      <c r="E4" s="42"/>
      <c r="F4" s="42"/>
      <c r="G4" s="42" t="s">
        <v>2802</v>
      </c>
      <c r="H4" s="42"/>
      <c r="I4" s="42" t="s">
        <v>458</v>
      </c>
    </row>
    <row r="5" spans="1:9" s="1" customFormat="1" ht="13.5" thickBot="1">
      <c r="A5" s="9" t="s">
        <v>2744</v>
      </c>
      <c r="B5" s="15" t="s">
        <v>1815</v>
      </c>
      <c r="C5" s="11" t="s">
        <v>2745</v>
      </c>
      <c r="D5" s="11" t="s">
        <v>2345</v>
      </c>
      <c r="E5" s="11" t="str">
        <f>"Cost "&amp;IF(ISERROR(INDEX(CurCodes!$A$8:$D$206,MATCH(A3,CurCodes!$C$8:$C$206,),1)),"",INDEX(CurCodes!$A$8:$D$206,MATCH(A3,CurCodes!$C$8:$C$206,),1))</f>
        <v>Cost EUR</v>
      </c>
      <c r="F5" s="11" t="str">
        <f>SUBSTITUTE(E5,"Cost","Total")</f>
        <v>Total EUR</v>
      </c>
      <c r="G5" s="16" t="s">
        <v>3232</v>
      </c>
      <c r="H5" s="16"/>
      <c r="I5" s="10" t="s">
        <v>1523</v>
      </c>
    </row>
    <row r="6" spans="1:9" ht="45">
      <c r="A6" s="17" t="s">
        <v>3316</v>
      </c>
      <c r="B6" s="18" t="s">
        <v>3214</v>
      </c>
      <c r="C6" s="19">
        <v>38780</v>
      </c>
      <c r="D6" s="20">
        <v>3</v>
      </c>
      <c r="E6" s="20">
        <v>15</v>
      </c>
      <c r="F6" s="20">
        <f>E6*D6</f>
        <v>45</v>
      </c>
      <c r="G6" s="21" t="s">
        <v>1079</v>
      </c>
      <c r="H6" s="22" t="s">
        <v>1080</v>
      </c>
      <c r="I6" s="23" t="s">
        <v>1037</v>
      </c>
    </row>
    <row r="7" spans="1:9" ht="45">
      <c r="A7" s="17" t="s">
        <v>3317</v>
      </c>
      <c r="B7" s="18" t="s">
        <v>3215</v>
      </c>
      <c r="C7" s="19">
        <v>38783</v>
      </c>
      <c r="D7" s="20">
        <v>23</v>
      </c>
      <c r="E7" s="20">
        <v>30</v>
      </c>
      <c r="F7" s="20">
        <f>E7*D7</f>
        <v>690</v>
      </c>
      <c r="G7" s="21" t="s">
        <v>1081</v>
      </c>
      <c r="H7" s="22" t="s">
        <v>1082</v>
      </c>
      <c r="I7" s="23" t="s">
        <v>1038</v>
      </c>
    </row>
  </sheetData>
  <printOptions/>
  <pageMargins left="0.5" right="0.5" top="0.5" bottom="0.5" header="0.5" footer="0.5"/>
  <pageSetup fitToHeight="0" fitToWidth="1" horizontalDpi="1200" verticalDpi="1200" orientation="landscape" scale="89" r:id="rId1"/>
</worksheet>
</file>

<file path=xl/worksheets/sheet8.xml><?xml version="1.0" encoding="utf-8"?>
<worksheet xmlns="http://schemas.openxmlformats.org/spreadsheetml/2006/main" xmlns:r="http://schemas.openxmlformats.org/officeDocument/2006/relationships">
  <sheetPr>
    <pageSetUpPr fitToPage="1"/>
  </sheetPr>
  <dimension ref="A1:I26"/>
  <sheetViews>
    <sheetView workbookViewId="0" topLeftCell="A1">
      <pane ySplit="5" topLeftCell="BM6" activePane="bottomLeft" state="frozen"/>
      <selection pane="topLeft" activeCell="A6" sqref="A6"/>
      <selection pane="bottomLeft" activeCell="A6" sqref="A6"/>
    </sheetView>
  </sheetViews>
  <sheetFormatPr defaultColWidth="9.140625" defaultRowHeight="12.75"/>
  <cols>
    <col min="1" max="1" width="15.7109375" style="0" customWidth="1"/>
    <col min="2" max="2" width="22.7109375" style="3" customWidth="1"/>
    <col min="3" max="3" width="10.7109375" style="0" customWidth="1"/>
    <col min="4" max="4" width="8.7109375" style="2" customWidth="1"/>
    <col min="5" max="6" width="10.7109375" style="2" customWidth="1"/>
    <col min="7" max="7" width="13.28125" style="0" customWidth="1"/>
    <col min="8" max="8" width="14.28125" style="0" customWidth="1"/>
    <col min="9" max="9" width="40.7109375" style="3" customWidth="1"/>
  </cols>
  <sheetData>
    <row r="1" spans="1:9" ht="26.25">
      <c r="A1" s="27" t="s">
        <v>108</v>
      </c>
      <c r="B1" s="28"/>
      <c r="C1" s="27"/>
      <c r="D1" s="27"/>
      <c r="E1" s="27"/>
      <c r="F1" s="27"/>
      <c r="G1" s="27"/>
      <c r="H1" s="27"/>
      <c r="I1" s="28"/>
    </row>
    <row r="2" spans="1:9" ht="26.25">
      <c r="A2" s="27" t="s">
        <v>2722</v>
      </c>
      <c r="B2" s="28"/>
      <c r="C2" s="27"/>
      <c r="D2" s="27"/>
      <c r="E2" s="27"/>
      <c r="F2" s="27"/>
      <c r="G2" s="27"/>
      <c r="H2" s="27"/>
      <c r="I2" s="28"/>
    </row>
    <row r="3" spans="1:9" ht="26.25">
      <c r="A3" s="27" t="str">
        <f ca="1">MID(CELL("Filename",A1),FIND("]",CELL("Filename",A1))+1,LEN(CELL("Filename",A1)))</f>
        <v>Morocco</v>
      </c>
      <c r="B3" s="28"/>
      <c r="C3" s="27"/>
      <c r="D3" s="27"/>
      <c r="E3" s="27"/>
      <c r="F3" s="27"/>
      <c r="G3" s="27"/>
      <c r="H3" s="27"/>
      <c r="I3" s="28"/>
    </row>
    <row r="4" spans="1:9" ht="12" customHeight="1" thickBot="1">
      <c r="A4" s="42"/>
      <c r="B4" s="42"/>
      <c r="C4" s="42" t="s">
        <v>3069</v>
      </c>
      <c r="D4" s="42"/>
      <c r="E4" s="42"/>
      <c r="F4" s="42"/>
      <c r="G4" s="42" t="s">
        <v>2802</v>
      </c>
      <c r="H4" s="42"/>
      <c r="I4" s="42" t="s">
        <v>458</v>
      </c>
    </row>
    <row r="5" spans="1:9" s="1" customFormat="1" ht="13.5" thickBot="1">
      <c r="A5" s="9" t="s">
        <v>2744</v>
      </c>
      <c r="B5" s="15" t="s">
        <v>1815</v>
      </c>
      <c r="C5" s="11" t="s">
        <v>2745</v>
      </c>
      <c r="D5" s="11" t="s">
        <v>2345</v>
      </c>
      <c r="E5" s="11" t="str">
        <f>"Cost "&amp;IF(ISERROR(INDEX(CurCodes!$A$8:$D$206,MATCH(A3,CurCodes!$C$8:$C$206,),1)),"",INDEX(CurCodes!$A$8:$D$206,MATCH(A3,CurCodes!$C$8:$C$206,),1))</f>
        <v>Cost MAD</v>
      </c>
      <c r="F5" s="11" t="str">
        <f>SUBSTITUTE(E5,"Cost","Total")</f>
        <v>Total MAD</v>
      </c>
      <c r="G5" s="16" t="s">
        <v>3232</v>
      </c>
      <c r="H5" s="16"/>
      <c r="I5" s="10" t="s">
        <v>1523</v>
      </c>
    </row>
    <row r="6" spans="1:9" s="4" customFormat="1" ht="12.75">
      <c r="A6" s="17" t="s">
        <v>3221</v>
      </c>
      <c r="B6" s="18" t="s">
        <v>3223</v>
      </c>
      <c r="C6" s="19">
        <v>38822</v>
      </c>
      <c r="D6" s="20">
        <v>1</v>
      </c>
      <c r="E6" s="20">
        <v>75</v>
      </c>
      <c r="F6" s="20">
        <f>E6*D6</f>
        <v>75</v>
      </c>
      <c r="G6" s="21" t="s">
        <v>1085</v>
      </c>
      <c r="H6" s="22" t="s">
        <v>1086</v>
      </c>
      <c r="I6" s="23" t="s">
        <v>2800</v>
      </c>
    </row>
    <row r="7" spans="1:9" s="4" customFormat="1" ht="33.75">
      <c r="A7" s="17" t="s">
        <v>3224</v>
      </c>
      <c r="B7" s="18" t="s">
        <v>3225</v>
      </c>
      <c r="C7" s="19">
        <v>38823</v>
      </c>
      <c r="D7" s="20">
        <v>2</v>
      </c>
      <c r="E7" s="20">
        <v>110</v>
      </c>
      <c r="F7" s="20">
        <f>E7*D7</f>
        <v>220</v>
      </c>
      <c r="G7" s="21" t="s">
        <v>1087</v>
      </c>
      <c r="H7" s="22" t="s">
        <v>1088</v>
      </c>
      <c r="I7" s="23" t="s">
        <v>1524</v>
      </c>
    </row>
    <row r="8" spans="1:9" s="4" customFormat="1" ht="33.75">
      <c r="A8" s="17" t="s">
        <v>3226</v>
      </c>
      <c r="B8" s="18" t="s">
        <v>3227</v>
      </c>
      <c r="C8" s="19">
        <v>38825</v>
      </c>
      <c r="D8" s="20">
        <v>1</v>
      </c>
      <c r="E8" s="20">
        <v>58</v>
      </c>
      <c r="F8" s="20">
        <f>E8*D8</f>
        <v>58</v>
      </c>
      <c r="G8" s="21" t="s">
        <v>1089</v>
      </c>
      <c r="H8" s="22" t="s">
        <v>1090</v>
      </c>
      <c r="I8" s="23" t="s">
        <v>755</v>
      </c>
    </row>
    <row r="9" spans="1:9" s="4" customFormat="1" ht="33.75">
      <c r="A9" s="17" t="s">
        <v>3233</v>
      </c>
      <c r="B9" s="18" t="s">
        <v>3234</v>
      </c>
      <c r="C9" s="19">
        <v>38826</v>
      </c>
      <c r="D9" s="20">
        <v>2</v>
      </c>
      <c r="E9" s="20">
        <v>54</v>
      </c>
      <c r="F9" s="20">
        <f aca="true" t="shared" si="0" ref="F9:F26">E9*D9</f>
        <v>108</v>
      </c>
      <c r="G9" s="21" t="s">
        <v>1091</v>
      </c>
      <c r="H9" s="22" t="s">
        <v>1092</v>
      </c>
      <c r="I9" s="23" t="s">
        <v>1697</v>
      </c>
    </row>
    <row r="10" spans="1:9" s="4" customFormat="1" ht="33.75">
      <c r="A10" s="17" t="s">
        <v>3235</v>
      </c>
      <c r="B10" s="18" t="s">
        <v>3236</v>
      </c>
      <c r="C10" s="19">
        <v>38828</v>
      </c>
      <c r="D10" s="20">
        <v>1</v>
      </c>
      <c r="E10" s="20">
        <v>50</v>
      </c>
      <c r="F10" s="20">
        <f t="shared" si="0"/>
        <v>50</v>
      </c>
      <c r="G10" s="21" t="s">
        <v>1093</v>
      </c>
      <c r="H10" s="22" t="s">
        <v>1094</v>
      </c>
      <c r="I10" s="23" t="s">
        <v>2760</v>
      </c>
    </row>
    <row r="11" spans="1:9" s="4" customFormat="1" ht="56.25">
      <c r="A11" s="17" t="s">
        <v>3237</v>
      </c>
      <c r="B11" s="18" t="s">
        <v>3238</v>
      </c>
      <c r="C11" s="19">
        <v>38829</v>
      </c>
      <c r="D11" s="20">
        <v>2</v>
      </c>
      <c r="E11" s="20">
        <v>50</v>
      </c>
      <c r="F11" s="20">
        <f t="shared" si="0"/>
        <v>100</v>
      </c>
      <c r="G11" s="21" t="s">
        <v>1095</v>
      </c>
      <c r="H11" s="22" t="s">
        <v>1096</v>
      </c>
      <c r="I11" s="23" t="s">
        <v>3353</v>
      </c>
    </row>
    <row r="12" spans="1:9" s="4" customFormat="1" ht="33.75">
      <c r="A12" s="17" t="s">
        <v>3239</v>
      </c>
      <c r="B12" s="18" t="s">
        <v>3240</v>
      </c>
      <c r="C12" s="19">
        <v>38831</v>
      </c>
      <c r="D12" s="20">
        <v>1</v>
      </c>
      <c r="E12" s="20">
        <v>0</v>
      </c>
      <c r="F12" s="20">
        <f t="shared" si="0"/>
        <v>0</v>
      </c>
      <c r="G12" s="21" t="s">
        <v>1097</v>
      </c>
      <c r="H12" s="22" t="s">
        <v>1098</v>
      </c>
      <c r="I12" s="23" t="s">
        <v>3354</v>
      </c>
    </row>
    <row r="13" spans="1:9" s="4" customFormat="1" ht="33.75">
      <c r="A13" s="17" t="s">
        <v>3241</v>
      </c>
      <c r="B13" s="18" t="s">
        <v>3242</v>
      </c>
      <c r="C13" s="19">
        <v>38832</v>
      </c>
      <c r="D13" s="20">
        <v>1</v>
      </c>
      <c r="E13" s="20">
        <v>60</v>
      </c>
      <c r="F13" s="20">
        <f t="shared" si="0"/>
        <v>60</v>
      </c>
      <c r="G13" s="21" t="s">
        <v>1099</v>
      </c>
      <c r="H13" s="22" t="s">
        <v>1100</v>
      </c>
      <c r="I13" s="23" t="s">
        <v>3355</v>
      </c>
    </row>
    <row r="14" spans="1:9" s="4" customFormat="1" ht="45">
      <c r="A14" s="17" t="s">
        <v>3243</v>
      </c>
      <c r="B14" s="18" t="s">
        <v>3244</v>
      </c>
      <c r="C14" s="19">
        <v>38833</v>
      </c>
      <c r="D14" s="20">
        <v>1</v>
      </c>
      <c r="E14" s="20">
        <v>50</v>
      </c>
      <c r="F14" s="20">
        <f t="shared" si="0"/>
        <v>50</v>
      </c>
      <c r="G14" s="21" t="s">
        <v>1101</v>
      </c>
      <c r="H14" s="22" t="s">
        <v>1102</v>
      </c>
      <c r="I14" s="23" t="s">
        <v>3356</v>
      </c>
    </row>
    <row r="15" spans="1:9" s="4" customFormat="1" ht="45">
      <c r="A15" s="17" t="s">
        <v>3245</v>
      </c>
      <c r="B15" s="18" t="s">
        <v>3246</v>
      </c>
      <c r="C15" s="19">
        <v>38834</v>
      </c>
      <c r="D15" s="20">
        <v>1</v>
      </c>
      <c r="E15" s="20">
        <v>60</v>
      </c>
      <c r="F15" s="20">
        <f t="shared" si="0"/>
        <v>60</v>
      </c>
      <c r="G15" s="21" t="s">
        <v>1103</v>
      </c>
      <c r="H15" s="22" t="s">
        <v>1104</v>
      </c>
      <c r="I15" s="23" t="s">
        <v>1273</v>
      </c>
    </row>
    <row r="16" spans="1:9" s="4" customFormat="1" ht="33.75">
      <c r="A16" s="17" t="s">
        <v>1515</v>
      </c>
      <c r="B16" s="18" t="s">
        <v>1516</v>
      </c>
      <c r="C16" s="19">
        <v>38835</v>
      </c>
      <c r="D16" s="20">
        <v>1</v>
      </c>
      <c r="E16" s="20">
        <v>0</v>
      </c>
      <c r="F16" s="20">
        <f t="shared" si="0"/>
        <v>0</v>
      </c>
      <c r="G16" s="21"/>
      <c r="H16" s="22"/>
      <c r="I16" s="23" t="s">
        <v>360</v>
      </c>
    </row>
    <row r="17" spans="1:9" s="4" customFormat="1" ht="67.5">
      <c r="A17" s="17" t="s">
        <v>1515</v>
      </c>
      <c r="B17" s="18" t="s">
        <v>1517</v>
      </c>
      <c r="C17" s="19">
        <v>38836</v>
      </c>
      <c r="D17" s="20">
        <v>1</v>
      </c>
      <c r="E17" s="20">
        <v>350</v>
      </c>
      <c r="F17" s="20">
        <f t="shared" si="0"/>
        <v>350</v>
      </c>
      <c r="G17" s="21" t="s">
        <v>1105</v>
      </c>
      <c r="H17" s="22" t="s">
        <v>1106</v>
      </c>
      <c r="I17" s="23" t="s">
        <v>1274</v>
      </c>
    </row>
    <row r="18" spans="1:9" s="4" customFormat="1" ht="33.75">
      <c r="A18" s="17" t="s">
        <v>1518</v>
      </c>
      <c r="B18" s="18" t="s">
        <v>1519</v>
      </c>
      <c r="C18" s="19">
        <v>38837</v>
      </c>
      <c r="D18" s="20">
        <v>1</v>
      </c>
      <c r="E18" s="20">
        <v>34</v>
      </c>
      <c r="F18" s="20">
        <f t="shared" si="0"/>
        <v>34</v>
      </c>
      <c r="G18" s="21" t="s">
        <v>1107</v>
      </c>
      <c r="H18" s="22" t="s">
        <v>1108</v>
      </c>
      <c r="I18" s="23" t="s">
        <v>2463</v>
      </c>
    </row>
    <row r="19" spans="1:9" s="4" customFormat="1" ht="33.75">
      <c r="A19" s="17" t="s">
        <v>1520</v>
      </c>
      <c r="B19" s="18" t="s">
        <v>1521</v>
      </c>
      <c r="C19" s="19">
        <v>38838</v>
      </c>
      <c r="D19" s="20">
        <v>2</v>
      </c>
      <c r="E19" s="20">
        <v>850</v>
      </c>
      <c r="F19" s="20">
        <f t="shared" si="0"/>
        <v>1700</v>
      </c>
      <c r="G19" s="21"/>
      <c r="H19" s="22"/>
      <c r="I19" s="23" t="s">
        <v>2464</v>
      </c>
    </row>
    <row r="20" spans="1:9" s="4" customFormat="1" ht="33.75">
      <c r="A20" s="17" t="s">
        <v>1520</v>
      </c>
      <c r="B20" s="18" t="s">
        <v>1522</v>
      </c>
      <c r="C20" s="19">
        <v>38840</v>
      </c>
      <c r="D20" s="20">
        <v>1</v>
      </c>
      <c r="E20" s="20">
        <v>41</v>
      </c>
      <c r="F20" s="20">
        <f t="shared" si="0"/>
        <v>41</v>
      </c>
      <c r="G20" s="21" t="s">
        <v>1109</v>
      </c>
      <c r="H20" s="22" t="s">
        <v>1110</v>
      </c>
      <c r="I20" s="23" t="s">
        <v>2711</v>
      </c>
    </row>
    <row r="21" spans="1:9" s="4" customFormat="1" ht="45">
      <c r="A21" s="17" t="s">
        <v>2462</v>
      </c>
      <c r="B21" s="18" t="s">
        <v>1276</v>
      </c>
      <c r="C21" s="19">
        <v>38841</v>
      </c>
      <c r="D21" s="20">
        <v>2</v>
      </c>
      <c r="E21" s="20">
        <v>60</v>
      </c>
      <c r="F21" s="20">
        <f t="shared" si="0"/>
        <v>120</v>
      </c>
      <c r="G21" s="21" t="s">
        <v>1111</v>
      </c>
      <c r="H21" s="22" t="s">
        <v>1112</v>
      </c>
      <c r="I21" s="23" t="s">
        <v>1152</v>
      </c>
    </row>
    <row r="22" spans="1:9" s="4" customFormat="1" ht="56.25">
      <c r="A22" s="17" t="s">
        <v>1275</v>
      </c>
      <c r="B22" s="18" t="s">
        <v>1519</v>
      </c>
      <c r="C22" s="19">
        <v>38843</v>
      </c>
      <c r="D22" s="20">
        <v>1</v>
      </c>
      <c r="E22" s="20">
        <v>20</v>
      </c>
      <c r="F22" s="20">
        <f t="shared" si="0"/>
        <v>20</v>
      </c>
      <c r="G22" s="21" t="s">
        <v>1113</v>
      </c>
      <c r="H22" s="22" t="s">
        <v>1114</v>
      </c>
      <c r="I22" s="23" t="s">
        <v>2461</v>
      </c>
    </row>
    <row r="23" spans="1:9" s="4" customFormat="1" ht="33.75">
      <c r="A23" s="17" t="s">
        <v>1153</v>
      </c>
      <c r="B23" s="18" t="s">
        <v>3240</v>
      </c>
      <c r="C23" s="19">
        <v>38844</v>
      </c>
      <c r="D23" s="20">
        <v>1</v>
      </c>
      <c r="E23" s="20">
        <v>0</v>
      </c>
      <c r="F23" s="20">
        <f t="shared" si="0"/>
        <v>0</v>
      </c>
      <c r="G23" s="21" t="s">
        <v>1115</v>
      </c>
      <c r="H23" s="22" t="s">
        <v>1116</v>
      </c>
      <c r="I23" s="23" t="s">
        <v>2477</v>
      </c>
    </row>
    <row r="24" spans="1:9" s="4" customFormat="1" ht="22.5">
      <c r="A24" s="17" t="s">
        <v>989</v>
      </c>
      <c r="B24" s="18" t="s">
        <v>990</v>
      </c>
      <c r="C24" s="19"/>
      <c r="D24" s="20">
        <v>0</v>
      </c>
      <c r="E24" s="20">
        <v>0</v>
      </c>
      <c r="F24" s="20">
        <f t="shared" si="0"/>
        <v>0</v>
      </c>
      <c r="G24" s="21" t="s">
        <v>1117</v>
      </c>
      <c r="H24" s="22" t="s">
        <v>1118</v>
      </c>
      <c r="I24" s="23" t="s">
        <v>361</v>
      </c>
    </row>
    <row r="25" spans="1:9" s="4" customFormat="1" ht="45">
      <c r="A25" s="17" t="s">
        <v>2478</v>
      </c>
      <c r="B25" s="18" t="s">
        <v>991</v>
      </c>
      <c r="C25" s="19">
        <v>38845</v>
      </c>
      <c r="D25" s="20">
        <v>2</v>
      </c>
      <c r="E25" s="20">
        <v>40</v>
      </c>
      <c r="F25" s="20">
        <f t="shared" si="0"/>
        <v>80</v>
      </c>
      <c r="G25" s="21" t="s">
        <v>1119</v>
      </c>
      <c r="H25" s="22" t="s">
        <v>1120</v>
      </c>
      <c r="I25" s="23" t="s">
        <v>992</v>
      </c>
    </row>
    <row r="26" spans="1:9" s="4" customFormat="1" ht="56.25">
      <c r="A26" s="17" t="s">
        <v>993</v>
      </c>
      <c r="B26" s="18" t="s">
        <v>3240</v>
      </c>
      <c r="C26" s="19">
        <v>38847</v>
      </c>
      <c r="D26" s="20">
        <v>1</v>
      </c>
      <c r="E26" s="20">
        <v>0</v>
      </c>
      <c r="F26" s="20">
        <f t="shared" si="0"/>
        <v>0</v>
      </c>
      <c r="G26" s="21" t="s">
        <v>1121</v>
      </c>
      <c r="H26" s="22" t="s">
        <v>1122</v>
      </c>
      <c r="I26" s="23" t="s">
        <v>344</v>
      </c>
    </row>
  </sheetData>
  <printOptions/>
  <pageMargins left="0.5" right="0.5" top="0.5" bottom="0.5" header="0.5" footer="0.5"/>
  <pageSetup fitToHeight="0" fitToWidth="1" horizontalDpi="1200" verticalDpi="1200" orientation="landscape" scale="89" r:id="rId1"/>
</worksheet>
</file>

<file path=xl/worksheets/sheet9.xml><?xml version="1.0" encoding="utf-8"?>
<worksheet xmlns="http://schemas.openxmlformats.org/spreadsheetml/2006/main" xmlns:r="http://schemas.openxmlformats.org/officeDocument/2006/relationships">
  <sheetPr>
    <pageSetUpPr fitToPage="1"/>
  </sheetPr>
  <dimension ref="A1:I17"/>
  <sheetViews>
    <sheetView workbookViewId="0" topLeftCell="A1">
      <pane ySplit="5" topLeftCell="BM6" activePane="bottomLeft" state="frozen"/>
      <selection pane="topLeft" activeCell="A6" sqref="A6"/>
      <selection pane="bottomLeft" activeCell="A6" sqref="A6"/>
    </sheetView>
  </sheetViews>
  <sheetFormatPr defaultColWidth="9.140625" defaultRowHeight="12.75"/>
  <cols>
    <col min="1" max="1" width="15.7109375" style="5" customWidth="1"/>
    <col min="2" max="2" width="22.7109375" style="6" customWidth="1"/>
    <col min="3" max="3" width="10.7109375" style="5" customWidth="1"/>
    <col min="4" max="4" width="8.7109375" style="7" customWidth="1"/>
    <col min="5" max="6" width="10.7109375" style="7" customWidth="1"/>
    <col min="7" max="7" width="13.28125" style="5" customWidth="1"/>
    <col min="8" max="8" width="14.28125" style="5" customWidth="1"/>
    <col min="9" max="9" width="40.7109375" style="6" customWidth="1"/>
    <col min="10" max="16384" width="9.140625" style="5" customWidth="1"/>
  </cols>
  <sheetData>
    <row r="1" spans="1:9" ht="26.25">
      <c r="A1" s="27" t="s">
        <v>108</v>
      </c>
      <c r="B1" s="28"/>
      <c r="C1" s="27"/>
      <c r="D1" s="27"/>
      <c r="E1" s="27"/>
      <c r="F1" s="27"/>
      <c r="G1" s="27"/>
      <c r="H1" s="27"/>
      <c r="I1" s="28"/>
    </row>
    <row r="2" spans="1:9" ht="26.25">
      <c r="A2" s="27" t="s">
        <v>2722</v>
      </c>
      <c r="B2" s="28"/>
      <c r="C2" s="27"/>
      <c r="D2" s="27"/>
      <c r="E2" s="27"/>
      <c r="F2" s="27"/>
      <c r="G2" s="27"/>
      <c r="H2" s="27"/>
      <c r="I2" s="28"/>
    </row>
    <row r="3" spans="1:9" ht="26.25">
      <c r="A3" s="27" t="str">
        <f ca="1">MID(CELL("Filename",A1),FIND("]",CELL("Filename",A1))+1,LEN(CELL("Filename",A1)))</f>
        <v>Mauritania</v>
      </c>
      <c r="B3" s="28"/>
      <c r="C3" s="27"/>
      <c r="D3" s="27"/>
      <c r="E3" s="27"/>
      <c r="F3" s="27"/>
      <c r="G3" s="27"/>
      <c r="H3" s="27"/>
      <c r="I3" s="28"/>
    </row>
    <row r="4" spans="1:9" ht="12" customHeight="1" thickBot="1">
      <c r="A4" s="42"/>
      <c r="B4" s="42"/>
      <c r="C4" s="42" t="s">
        <v>3069</v>
      </c>
      <c r="D4" s="42"/>
      <c r="E4" s="42"/>
      <c r="F4" s="42"/>
      <c r="G4" s="42" t="s">
        <v>2802</v>
      </c>
      <c r="H4" s="42"/>
      <c r="I4" s="42" t="s">
        <v>458</v>
      </c>
    </row>
    <row r="5" spans="1:9" s="8" customFormat="1" ht="13.5" thickBot="1">
      <c r="A5" s="9" t="s">
        <v>2744</v>
      </c>
      <c r="B5" s="15" t="s">
        <v>1815</v>
      </c>
      <c r="C5" s="11" t="s">
        <v>2745</v>
      </c>
      <c r="D5" s="11" t="s">
        <v>2345</v>
      </c>
      <c r="E5" s="11" t="str">
        <f>"Cost "&amp;IF(ISERROR(INDEX(CurCodes!$A$8:$D$206,MATCH(A3,CurCodes!$C$8:$C$206,),1)),"",INDEX(CurCodes!$A$8:$D$206,MATCH(A3,CurCodes!$C$8:$C$206,),1))</f>
        <v>Cost MRO</v>
      </c>
      <c r="F5" s="11" t="str">
        <f>SUBSTITUTE(E5,"Cost","Total")</f>
        <v>Total MRO</v>
      </c>
      <c r="G5" s="16" t="s">
        <v>3232</v>
      </c>
      <c r="H5" s="16"/>
      <c r="I5" s="10" t="s">
        <v>1523</v>
      </c>
    </row>
    <row r="6" spans="1:9" ht="56.25">
      <c r="A6" s="17" t="s">
        <v>345</v>
      </c>
      <c r="B6" s="18" t="s">
        <v>346</v>
      </c>
      <c r="C6" s="19" t="s">
        <v>350</v>
      </c>
      <c r="D6" s="20">
        <v>3</v>
      </c>
      <c r="E6" s="20">
        <v>2000</v>
      </c>
      <c r="F6" s="20">
        <f>D6*E6</f>
        <v>6000</v>
      </c>
      <c r="G6" s="21" t="s">
        <v>1123</v>
      </c>
      <c r="H6" s="22" t="s">
        <v>1124</v>
      </c>
      <c r="I6" s="23" t="s">
        <v>3503</v>
      </c>
    </row>
    <row r="7" spans="1:9" ht="33.75">
      <c r="A7" s="17" t="s">
        <v>362</v>
      </c>
      <c r="B7" s="18" t="s">
        <v>347</v>
      </c>
      <c r="C7" s="19">
        <v>38849</v>
      </c>
      <c r="D7" s="20">
        <v>1</v>
      </c>
      <c r="E7" s="20">
        <v>1000</v>
      </c>
      <c r="F7" s="20">
        <f aca="true" t="shared" si="0" ref="F7:F17">D7*E7</f>
        <v>1000</v>
      </c>
      <c r="G7" s="21" t="s">
        <v>1125</v>
      </c>
      <c r="H7" s="22" t="s">
        <v>1126</v>
      </c>
      <c r="I7" s="23" t="s">
        <v>3504</v>
      </c>
    </row>
    <row r="8" spans="1:9" ht="22.5">
      <c r="A8" s="17" t="s">
        <v>348</v>
      </c>
      <c r="B8" s="18" t="s">
        <v>349</v>
      </c>
      <c r="C8" s="19">
        <v>38850</v>
      </c>
      <c r="D8" s="20">
        <v>1</v>
      </c>
      <c r="E8" s="20">
        <v>0</v>
      </c>
      <c r="F8" s="20">
        <f t="shared" si="0"/>
        <v>0</v>
      </c>
      <c r="G8" s="21" t="s">
        <v>1127</v>
      </c>
      <c r="H8" s="22" t="s">
        <v>1128</v>
      </c>
      <c r="I8" s="23" t="s">
        <v>3505</v>
      </c>
    </row>
    <row r="9" spans="1:9" ht="45">
      <c r="A9" s="17" t="s">
        <v>1699</v>
      </c>
      <c r="B9" s="18" t="s">
        <v>351</v>
      </c>
      <c r="C9" s="19">
        <v>38853</v>
      </c>
      <c r="D9" s="20">
        <v>1</v>
      </c>
      <c r="E9" s="20">
        <v>0</v>
      </c>
      <c r="F9" s="20">
        <f t="shared" si="0"/>
        <v>0</v>
      </c>
      <c r="G9" s="21" t="s">
        <v>1129</v>
      </c>
      <c r="H9" s="22" t="s">
        <v>1130</v>
      </c>
      <c r="I9" s="23" t="s">
        <v>3506</v>
      </c>
    </row>
    <row r="10" spans="1:9" ht="25.5">
      <c r="A10" s="17" t="s">
        <v>1699</v>
      </c>
      <c r="B10" s="18" t="s">
        <v>351</v>
      </c>
      <c r="C10" s="19">
        <v>38854</v>
      </c>
      <c r="D10" s="20">
        <v>1</v>
      </c>
      <c r="E10" s="20">
        <v>0</v>
      </c>
      <c r="F10" s="20">
        <f t="shared" si="0"/>
        <v>0</v>
      </c>
      <c r="G10" s="21" t="s">
        <v>1131</v>
      </c>
      <c r="H10" s="22" t="s">
        <v>1132</v>
      </c>
      <c r="I10" s="23" t="s">
        <v>3507</v>
      </c>
    </row>
    <row r="11" spans="1:9" ht="33.75">
      <c r="A11" s="17" t="s">
        <v>2499</v>
      </c>
      <c r="B11" s="18" t="s">
        <v>2500</v>
      </c>
      <c r="C11" s="19">
        <v>38855</v>
      </c>
      <c r="D11" s="20">
        <v>4</v>
      </c>
      <c r="E11" s="20">
        <v>3000</v>
      </c>
      <c r="F11" s="20">
        <f t="shared" si="0"/>
        <v>12000</v>
      </c>
      <c r="G11" s="21" t="s">
        <v>1133</v>
      </c>
      <c r="H11" s="22" t="s">
        <v>1134</v>
      </c>
      <c r="I11" s="23" t="s">
        <v>2498</v>
      </c>
    </row>
    <row r="12" spans="1:9" ht="33.75">
      <c r="A12" s="17" t="s">
        <v>2501</v>
      </c>
      <c r="B12" s="18" t="s">
        <v>2502</v>
      </c>
      <c r="C12" s="19" t="s">
        <v>2504</v>
      </c>
      <c r="D12" s="20">
        <v>2</v>
      </c>
      <c r="E12" s="20">
        <v>3000</v>
      </c>
      <c r="F12" s="20">
        <f t="shared" si="0"/>
        <v>6000</v>
      </c>
      <c r="G12" s="21" t="s">
        <v>1135</v>
      </c>
      <c r="H12" s="22" t="s">
        <v>1136</v>
      </c>
      <c r="I12" s="23" t="s">
        <v>2506</v>
      </c>
    </row>
    <row r="13" spans="1:9" ht="33.75">
      <c r="A13" s="17" t="s">
        <v>2501</v>
      </c>
      <c r="B13" s="18" t="s">
        <v>2503</v>
      </c>
      <c r="C13" s="19">
        <v>38861</v>
      </c>
      <c r="D13" s="20">
        <v>1</v>
      </c>
      <c r="E13" s="20">
        <v>3000</v>
      </c>
      <c r="F13" s="20">
        <f t="shared" si="0"/>
        <v>3000</v>
      </c>
      <c r="G13" s="21" t="s">
        <v>1137</v>
      </c>
      <c r="H13" s="22" t="s">
        <v>1138</v>
      </c>
      <c r="I13" s="23" t="s">
        <v>2507</v>
      </c>
    </row>
    <row r="14" spans="1:9" ht="33.75">
      <c r="A14" s="17" t="s">
        <v>2508</v>
      </c>
      <c r="B14" s="18" t="s">
        <v>3240</v>
      </c>
      <c r="C14" s="19">
        <v>38859</v>
      </c>
      <c r="D14" s="20">
        <v>1</v>
      </c>
      <c r="E14" s="20">
        <v>0</v>
      </c>
      <c r="F14" s="20">
        <f t="shared" si="0"/>
        <v>0</v>
      </c>
      <c r="G14" s="21" t="s">
        <v>1139</v>
      </c>
      <c r="H14" s="22" t="s">
        <v>1140</v>
      </c>
      <c r="I14" s="23" t="s">
        <v>2505</v>
      </c>
    </row>
    <row r="15" spans="1:9" ht="12.75">
      <c r="A15" s="17" t="s">
        <v>2511</v>
      </c>
      <c r="B15" s="18" t="s">
        <v>2509</v>
      </c>
      <c r="C15" s="19">
        <v>38862</v>
      </c>
      <c r="D15" s="20">
        <v>2</v>
      </c>
      <c r="E15" s="20">
        <v>30000</v>
      </c>
      <c r="F15" s="20">
        <f t="shared" si="0"/>
        <v>60000</v>
      </c>
      <c r="G15" s="21"/>
      <c r="H15" s="22"/>
      <c r="I15" s="23" t="s">
        <v>2510</v>
      </c>
    </row>
    <row r="16" spans="1:9" ht="33.75">
      <c r="A16" s="17" t="s">
        <v>2512</v>
      </c>
      <c r="B16" s="18" t="s">
        <v>2513</v>
      </c>
      <c r="C16" s="19">
        <v>38865</v>
      </c>
      <c r="D16" s="20">
        <v>2</v>
      </c>
      <c r="E16" s="20">
        <v>3000</v>
      </c>
      <c r="F16" s="20">
        <f t="shared" si="0"/>
        <v>6000</v>
      </c>
      <c r="G16" s="21" t="s">
        <v>1141</v>
      </c>
      <c r="H16" s="22" t="s">
        <v>1142</v>
      </c>
      <c r="I16" s="23" t="s">
        <v>2523</v>
      </c>
    </row>
    <row r="17" spans="1:9" ht="56.25">
      <c r="A17" s="17" t="s">
        <v>2524</v>
      </c>
      <c r="B17" s="18" t="s">
        <v>2525</v>
      </c>
      <c r="C17" s="19">
        <v>38867</v>
      </c>
      <c r="D17" s="20">
        <v>1</v>
      </c>
      <c r="E17" s="20">
        <v>0</v>
      </c>
      <c r="F17" s="20">
        <f t="shared" si="0"/>
        <v>0</v>
      </c>
      <c r="G17" s="21" t="s">
        <v>1143</v>
      </c>
      <c r="H17" s="22" t="s">
        <v>1144</v>
      </c>
      <c r="I17" s="23" t="s">
        <v>2526</v>
      </c>
    </row>
  </sheetData>
  <printOptions/>
  <pageMargins left="0.5" right="0.5" top="0.5" bottom="0.5" header="0.5" footer="0.5"/>
  <pageSetup fitToHeight="0" fitToWidth="1" horizontalDpi="1200" verticalDpi="1200" orientation="landscape"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Sharikay Sloboda</dc:creator>
  <cp:keywords/>
  <dc:description/>
  <cp:lastModifiedBy>HUGHES</cp:lastModifiedBy>
  <cp:lastPrinted>2007-08-20T16:58:32Z</cp:lastPrinted>
  <dcterms:created xsi:type="dcterms:W3CDTF">2006-02-25T19:26:44Z</dcterms:created>
  <dcterms:modified xsi:type="dcterms:W3CDTF">2009-07-01T10:49:51Z</dcterms:modified>
  <cp:category/>
  <cp:version/>
  <cp:contentType/>
  <cp:contentStatus/>
</cp:coreProperties>
</file>